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UYỂN SINH - ĐÀO TẠO\KẾ HOẠCH\2018 - 2019\Xep TKB HKI\"/>
    </mc:Choice>
  </mc:AlternateContent>
  <xr:revisionPtr revIDLastSave="0" documentId="10_ncr:8100000_{FFF71FA6-6119-44AC-9705-A5E549401845}" xr6:coauthVersionLast="34" xr6:coauthVersionMax="34" xr10:uidLastSave="{00000000-0000-0000-0000-000000000000}"/>
  <bookViews>
    <workbookView xWindow="0" yWindow="0" windowWidth="14370" windowHeight="3450" xr2:uid="{00000000-000D-0000-FFFF-FFFF00000000}"/>
  </bookViews>
  <sheets>
    <sheet name="Solop 18C1 04.9.2018 (3)" sheetId="14" r:id="rId1"/>
    <sheet name="Solop 18C1 23.8.2018 (2)" sheetId="13" r:id="rId2"/>
    <sheet name="Solop 18C1 20.8.2018" sheetId="12" r:id="rId3"/>
    <sheet name="Solop 18C1 (2)" sheetId="11" r:id="rId4"/>
  </sheets>
  <definedNames>
    <definedName name="_xlnm.Print_Titles" localSheetId="3">'Solop 18C1 (2)'!$8:$8</definedName>
    <definedName name="_xlnm.Print_Titles" localSheetId="0">'Solop 18C1 04.9.2018 (3)'!$8:$8</definedName>
    <definedName name="_xlnm.Print_Titles" localSheetId="2">'Solop 18C1 20.8.2018'!$8:$8</definedName>
    <definedName name="_xlnm.Print_Titles" localSheetId="1">'Solop 18C1 23.8.2018 (2)'!$8:$8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7" i="14" l="1"/>
  <c r="I57" i="14"/>
  <c r="H57" i="14"/>
  <c r="G57" i="14"/>
  <c r="F57" i="14"/>
  <c r="E57" i="14"/>
  <c r="C57" i="14"/>
  <c r="J52" i="14"/>
  <c r="I52" i="14"/>
  <c r="H52" i="14"/>
  <c r="F52" i="14"/>
  <c r="E52" i="14"/>
  <c r="C52" i="14"/>
  <c r="M50" i="14"/>
  <c r="M46" i="14"/>
  <c r="J44" i="14"/>
  <c r="I44" i="14"/>
  <c r="H44" i="14"/>
  <c r="F44" i="14"/>
  <c r="E44" i="14"/>
  <c r="C44" i="14"/>
  <c r="M42" i="14"/>
  <c r="J38" i="14"/>
  <c r="I38" i="14"/>
  <c r="H38" i="14"/>
  <c r="F38" i="14"/>
  <c r="F58" i="14" s="1"/>
  <c r="E38" i="14"/>
  <c r="C38" i="14"/>
  <c r="M37" i="14"/>
  <c r="J35" i="14"/>
  <c r="I35" i="14"/>
  <c r="H35" i="14"/>
  <c r="F35" i="14"/>
  <c r="E35" i="14"/>
  <c r="C35" i="14"/>
  <c r="M31" i="14"/>
  <c r="J29" i="14"/>
  <c r="I29" i="14"/>
  <c r="H29" i="14"/>
  <c r="F29" i="14"/>
  <c r="E29" i="14"/>
  <c r="C29" i="14"/>
  <c r="I21" i="14"/>
  <c r="H21" i="14"/>
  <c r="G21" i="14"/>
  <c r="F21" i="14"/>
  <c r="E21" i="14"/>
  <c r="J18" i="14"/>
  <c r="J58" i="14" s="1"/>
  <c r="I18" i="14"/>
  <c r="H18" i="14"/>
  <c r="F18" i="14"/>
  <c r="E18" i="14"/>
  <c r="E58" i="14" s="1"/>
  <c r="C18" i="14"/>
  <c r="C58" i="14" s="1"/>
  <c r="H58" i="14" l="1"/>
  <c r="I58" i="14"/>
  <c r="J57" i="13"/>
  <c r="I57" i="13"/>
  <c r="H57" i="13"/>
  <c r="G57" i="13"/>
  <c r="F57" i="13"/>
  <c r="E57" i="13"/>
  <c r="C57" i="13"/>
  <c r="J52" i="13"/>
  <c r="I52" i="13"/>
  <c r="H52" i="13"/>
  <c r="F52" i="13"/>
  <c r="E52" i="13"/>
  <c r="C52" i="13"/>
  <c r="M50" i="13"/>
  <c r="M46" i="13"/>
  <c r="J44" i="13"/>
  <c r="I44" i="13"/>
  <c r="H44" i="13"/>
  <c r="F44" i="13"/>
  <c r="E44" i="13"/>
  <c r="C44" i="13"/>
  <c r="M42" i="13"/>
  <c r="J38" i="13"/>
  <c r="I38" i="13"/>
  <c r="H38" i="13"/>
  <c r="F38" i="13"/>
  <c r="F58" i="13" s="1"/>
  <c r="E38" i="13"/>
  <c r="C38" i="13"/>
  <c r="M37" i="13"/>
  <c r="J35" i="13"/>
  <c r="I35" i="13"/>
  <c r="H35" i="13"/>
  <c r="F35" i="13"/>
  <c r="E35" i="13"/>
  <c r="C35" i="13"/>
  <c r="M31" i="13"/>
  <c r="J29" i="13"/>
  <c r="I29" i="13"/>
  <c r="H29" i="13"/>
  <c r="F29" i="13"/>
  <c r="E29" i="13"/>
  <c r="C29" i="13"/>
  <c r="I21" i="13"/>
  <c r="H21" i="13"/>
  <c r="G21" i="13"/>
  <c r="F21" i="13"/>
  <c r="E21" i="13"/>
  <c r="J18" i="13"/>
  <c r="J58" i="13" s="1"/>
  <c r="I18" i="13"/>
  <c r="I58" i="13" s="1"/>
  <c r="H18" i="13"/>
  <c r="H58" i="13" s="1"/>
  <c r="F18" i="13"/>
  <c r="E18" i="13"/>
  <c r="E58" i="13" s="1"/>
  <c r="C18" i="13"/>
  <c r="C58" i="13" s="1"/>
  <c r="J57" i="12" l="1"/>
  <c r="I57" i="12"/>
  <c r="H57" i="12"/>
  <c r="G57" i="12"/>
  <c r="F57" i="12"/>
  <c r="E57" i="12"/>
  <c r="C57" i="12"/>
  <c r="J52" i="12"/>
  <c r="I52" i="12"/>
  <c r="H52" i="12"/>
  <c r="F52" i="12"/>
  <c r="E52" i="12"/>
  <c r="C52" i="12"/>
  <c r="J44" i="12"/>
  <c r="I44" i="12"/>
  <c r="H44" i="12"/>
  <c r="F44" i="12"/>
  <c r="E44" i="12"/>
  <c r="C44" i="12"/>
  <c r="J38" i="12"/>
  <c r="I38" i="12"/>
  <c r="H38" i="12"/>
  <c r="F38" i="12"/>
  <c r="E38" i="12"/>
  <c r="C38" i="12"/>
  <c r="J35" i="12"/>
  <c r="I35" i="12"/>
  <c r="H35" i="12"/>
  <c r="F35" i="12"/>
  <c r="E35" i="12"/>
  <c r="C35" i="12"/>
  <c r="J29" i="12"/>
  <c r="I29" i="12"/>
  <c r="H29" i="12"/>
  <c r="F29" i="12"/>
  <c r="E29" i="12"/>
  <c r="C29" i="12"/>
  <c r="I21" i="12"/>
  <c r="H21" i="12"/>
  <c r="G21" i="12"/>
  <c r="F21" i="12"/>
  <c r="E21" i="12"/>
  <c r="J18" i="12"/>
  <c r="I18" i="12"/>
  <c r="H18" i="12"/>
  <c r="H58" i="12" s="1"/>
  <c r="F18" i="12"/>
  <c r="F58" i="12" s="1"/>
  <c r="E18" i="12"/>
  <c r="E58" i="12" s="1"/>
  <c r="C18" i="12"/>
  <c r="C58" i="12" s="1"/>
  <c r="J58" i="12" l="1"/>
  <c r="I58" i="12"/>
  <c r="J18" i="11"/>
  <c r="G57" i="11" l="1"/>
  <c r="H57" i="11"/>
  <c r="I57" i="11"/>
  <c r="J57" i="11"/>
  <c r="F21" i="11"/>
  <c r="G21" i="11"/>
  <c r="H21" i="11"/>
  <c r="I21" i="11"/>
  <c r="E21" i="11"/>
  <c r="I38" i="11"/>
  <c r="J38" i="11"/>
  <c r="H38" i="11"/>
  <c r="J52" i="11" l="1"/>
  <c r="I52" i="11"/>
  <c r="H52" i="11"/>
  <c r="J44" i="11"/>
  <c r="I44" i="11"/>
  <c r="H44" i="11"/>
  <c r="J35" i="11"/>
  <c r="I35" i="11"/>
  <c r="H35" i="11"/>
  <c r="J29" i="11"/>
  <c r="I29" i="11"/>
  <c r="H29" i="11"/>
  <c r="I18" i="11"/>
  <c r="H18" i="11"/>
  <c r="F57" i="11"/>
  <c r="E57" i="11"/>
  <c r="C57" i="11"/>
  <c r="F52" i="11"/>
  <c r="E52" i="11"/>
  <c r="C52" i="11"/>
  <c r="F44" i="11"/>
  <c r="E44" i="11"/>
  <c r="C44" i="11"/>
  <c r="F38" i="11"/>
  <c r="E38" i="11"/>
  <c r="C38" i="11"/>
  <c r="F35" i="11"/>
  <c r="E35" i="11"/>
  <c r="C35" i="11"/>
  <c r="F29" i="11"/>
  <c r="E29" i="11"/>
  <c r="C29" i="11"/>
  <c r="F18" i="11"/>
  <c r="E18" i="11"/>
  <c r="C18" i="11"/>
  <c r="J58" i="11" l="1"/>
  <c r="H58" i="11"/>
  <c r="E58" i="11"/>
  <c r="I58" i="11"/>
  <c r="F58" i="11"/>
  <c r="C58" i="11"/>
</calcChain>
</file>

<file path=xl/sharedStrings.xml><?xml version="1.0" encoding="utf-8"?>
<sst xmlns="http://schemas.openxmlformats.org/spreadsheetml/2006/main" count="377" uniqueCount="88">
  <si>
    <t>CỘNG HÒA XÃ HỘI CHỦ NGHĨA VIỆT NAM</t>
  </si>
  <si>
    <t>CAO ĐẲNG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</si>
  <si>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</si>
  <si>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</si>
  <si>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</si>
  <si>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</si>
  <si>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</si>
  <si>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</si>
  <si>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 vừa và nhỏ</t>
  </si>
  <si>
    <t>Công nghệ kỹ thuật cơ khí</t>
  </si>
  <si>
    <t>Công nghệ chế tạo máy</t>
  </si>
  <si>
    <t>Cắt gọt kim loại</t>
  </si>
  <si>
    <t>Bảo trì hệ thống thiết bị công nghiệp</t>
  </si>
  <si>
    <t>Công nghệ ô tô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</si>
  <si>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</si>
  <si>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</si>
  <si>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</si>
  <si>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</si>
  <si>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</si>
  <si>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Kỹ thuật mạng ngoại vi và thiết bị đầu cuối</t>
  </si>
  <si>
    <t>Điện tử công nghiệp</t>
  </si>
  <si>
    <t>Điện công nghiệp</t>
  </si>
  <si>
    <t>May thời trang</t>
  </si>
  <si>
    <t>Công nghệ may Veston</t>
  </si>
  <si>
    <t>UBND THÀNH PHỐ HỒ CHÍ MINH</t>
  </si>
  <si>
    <t>Công nghệ kỹ thuật điều khiển và tự động hóa</t>
  </si>
  <si>
    <t>Mã cấp IV</t>
  </si>
  <si>
    <t>KHOA CÔNG NGHỆ THÔNG TIN</t>
  </si>
  <si>
    <t>KHOA KHOA HỌC CƠ BẢN (TIẾNG ANH)</t>
  </si>
  <si>
    <t>KHOA KINH TẾ</t>
  </si>
  <si>
    <t>KHOA CÔNG NGHỆ CƠ KHÍ</t>
  </si>
  <si>
    <t>KHOA CÔNG NGHỆ ĐỘNG LỰC</t>
  </si>
  <si>
    <t>KHOA CÔNG NGHỆ NHIỆT - LẠNH</t>
  </si>
  <si>
    <t>KHOA CÔNG NGHỆ ĐIỆN - ĐIỆN TỬ</t>
  </si>
  <si>
    <t>KHOA CÔNG NGHỆ MAY - THỜI TRANG</t>
  </si>
  <si>
    <t>Mã cấp
IV</t>
  </si>
  <si>
    <t>X</t>
  </si>
  <si>
    <t xml:space="preserve">Lập trình máy tính  </t>
  </si>
  <si>
    <t>Tin học ứng dụng</t>
  </si>
  <si>
    <t>Công nghệ kỹ thuật máy tính</t>
  </si>
  <si>
    <t>CHỈ TIÊU</t>
  </si>
  <si>
    <t>SỐ LỚP</t>
  </si>
  <si>
    <t>TT</t>
  </si>
  <si>
    <t>TRƯỜNG CAO ĐẲNG LÝ TỰ TRỌNG</t>
  </si>
  <si>
    <t>Kỹ thuật xây dựng</t>
  </si>
  <si>
    <t>Cơ điện tử</t>
  </si>
  <si>
    <t>Thiết kế đồ họa</t>
  </si>
  <si>
    <t>Thương mại điện tử</t>
  </si>
  <si>
    <t>Logistics</t>
  </si>
  <si>
    <t>KHOA XÂY DỰNG</t>
  </si>
  <si>
    <t xml:space="preserve">Công nghệ may </t>
  </si>
  <si>
    <t>GHI CHÚ</t>
  </si>
  <si>
    <t>ĐỀ XUẤT 
SỐ LỚP</t>
  </si>
  <si>
    <t xml:space="preserve"> THÀNH PHỐ HỒ CHÍ MINH</t>
  </si>
  <si>
    <t>Thành phố Hồ Chí Minh, ngày  11  tháng 8 năm 2018</t>
  </si>
  <si>
    <t xml:space="preserve">SỐ LỚP
 KHAI BÁO TRÊN PM (tính đến 11/8/2018) </t>
  </si>
  <si>
    <t xml:space="preserve">SỐ HS
  TRÊN PM (tính đến 11/8/2018) </t>
  </si>
  <si>
    <r>
      <t xml:space="preserve">DỰ KIẾN SỐ LỚP </t>
    </r>
    <r>
      <rPr>
        <b/>
        <sz val="16"/>
        <color rgb="FFFF0000"/>
        <rFont val="Times New Roman"/>
        <family val="1"/>
      </rPr>
      <t>KHÓA 18C1</t>
    </r>
  </si>
  <si>
    <t xml:space="preserve"> Tổng cộng khóa 18C1</t>
  </si>
  <si>
    <t>Độc lập - Tự do - Hạnh phúc</t>
  </si>
  <si>
    <t>Thành phố Hồ Chí Minh, ngày  20  tháng 8 năm 2018</t>
  </si>
  <si>
    <t xml:space="preserve">SỐ LỚP
 KHAI BÁO TRÊN PM (tính đến 20/8/2018) </t>
  </si>
  <si>
    <t xml:space="preserve">SỐ HS
  TRÊN PM (tính đến 20/8/2018) </t>
  </si>
  <si>
    <t>56 --&gt; 57 SV/lớp</t>
  </si>
  <si>
    <t>58 SV/lớp</t>
  </si>
  <si>
    <t>52 --&gt; 53 SV/lớp</t>
  </si>
  <si>
    <t>54 --&gt; 55 SV/lớp</t>
  </si>
  <si>
    <t xml:space="preserve"> Chuyển ngành Kế toán doanh nghiệp hoặc Quản trị doanh nghiệp vừa và nhỏ </t>
  </si>
  <si>
    <t>SỐ
 LỚP</t>
  </si>
  <si>
    <t>Chuyển ngành Điện tử công nghiệp hoặc Cơ điện tử</t>
  </si>
  <si>
    <t xml:space="preserve"> Chuyển ngành Công nghệ may </t>
  </si>
  <si>
    <t>Thành phố Hồ Chí Minh, ngày  23  tháng 8 năm 2018</t>
  </si>
  <si>
    <t xml:space="preserve">SỐ LỚP
 KHAI BÁO TRÊN PM (tính đến 23/8/2018) </t>
  </si>
  <si>
    <t xml:space="preserve">SỐ HS
  TRÊN PM (tính đến 23/8/2018) </t>
  </si>
  <si>
    <t>57 --&gt; 58 SV/lớp</t>
  </si>
  <si>
    <t>58--&gt; 59 SV/lớp</t>
  </si>
  <si>
    <t>54 SV/lớp</t>
  </si>
  <si>
    <t>Thành phố Hồ Chí Minh, ngày  04  tháng 9 năm 2018</t>
  </si>
  <si>
    <t xml:space="preserve">SỐ LỚP
 KHAI BÁO TRÊN PM (tính đến 04/9/2018) </t>
  </si>
  <si>
    <t xml:space="preserve">SỐ HS
  TRÊN PM (tính đến 04/9/2018) </t>
  </si>
  <si>
    <t>58 --&gt; 59 SV/lớp</t>
  </si>
  <si>
    <t>VSL1,2: 58 sv/lớp
VSL3: 49 sv/lớp</t>
  </si>
  <si>
    <t>ĐĐT1,2: 58 sv/lớp
ĐĐT3: 55 sv</t>
  </si>
  <si>
    <t>chuyển ngành Thiết kế đồ họa ( (lớp 18C1-TKĐ1)</t>
  </si>
  <si>
    <t>chuyển ngành Lập trình máy tính (18C1-LTM2) hoặc Quản trị mạng máy tính ( (lớp 18C1-QTM1)</t>
  </si>
  <si>
    <t xml:space="preserve"> Chuyển ngành Thương mại điện tử (18C1-TMĐ1)</t>
  </si>
  <si>
    <t>chuyển ngành Kỹ thuật máy lạnh và điều hòa không khí</t>
  </si>
  <si>
    <t>Chuyển ngành Cơ điện tử
 ( lớp 18C1-CĐT2)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</si>
</sst>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2"/>
      <color theme="1"/>
      <name val="Times New Roman"/>
      <family val="2"/>
    </font>
    <font>
      <sz val="12"/>
      <name val="Times New Roman"/>
      <family val="2"/>
    </font>
    <font>
      <b/>
      <sz val="12"/>
      <name val="Times New Roman"/>
      <family val="2"/>
    </font>
    <font>
      <i/>
      <sz val="12"/>
      <name val="Times New Roman"/>
      <family val="2"/>
    </font>
    <font>
      <b/>
      <sz val="11"/>
      <name val="Times New Roman"/>
      <family val="2"/>
    </font>
    <font>
      <sz val="11"/>
      <name val="Times New Roman"/>
      <family val="2"/>
    </font>
    <font>
      <b/>
      <sz val="11"/>
      <name val="Times New Roman"/>
      <family val="1"/>
    </font>
    <font>
      <sz val="11"/>
      <color rgb="FFFF0000"/>
      <name val="Times New Roman"/>
      <family val="2"/>
    </font>
    <font>
      <b/>
      <sz val="11"/>
      <color rgb="FFFF0000"/>
      <name val="Times New Roman"/>
      <family val="2"/>
    </font>
    <font>
      <sz val="10"/>
      <color rgb="FFFF000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6"/>
      <name val="Times New Roman"/>
      <family val="1"/>
    </font>
    <font>
      <b/>
      <sz val="16"/>
      <color rgb="FFFF0000"/>
      <name val="Times New Roman"/>
      <family val="1"/>
    </font>
    <font>
      <sz val="11"/>
      <color rgb="FFFF0000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64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64"/>
      </right>
      <top/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00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1" fillId="0" borderId="0" xfId="0" applyFont="1" applyFill="1"/>
    <xf numFmtId="0" fontId="4" fillId="0" borderId="0" xfId="0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vertical="center"/>
    </xf>
    <xf numFmtId="0" fontId="10" fillId="0" borderId="0" xfId="0" applyFont="1" applyAlignment="1">
      <alignment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17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5" fillId="0" borderId="7" xfId="0" applyNumberFormat="1" applyFont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8" fillId="0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vertical="center"/>
    </xf>
    <xf numFmtId="0" fontId="17" fillId="0" borderId="1" xfId="0" applyFont="1" applyBorder="1" applyAlignment="1">
      <alignment vertical="center" wrapText="1"/>
    </xf>
    <xf numFmtId="0" fontId="17" fillId="0" borderId="1" xfId="0" applyFont="1" applyFill="1" applyBorder="1" applyAlignment="1">
      <alignment vertical="center"/>
    </xf>
    <xf numFmtId="0" fontId="17" fillId="0" borderId="3" xfId="0" applyFont="1" applyFill="1" applyBorder="1" applyAlignment="1">
      <alignment horizontal="center" vertical="center"/>
    </xf>
    <xf numFmtId="0" fontId="17" fillId="0" borderId="4" xfId="0" applyFont="1" applyFill="1" applyBorder="1" applyAlignment="1">
      <alignment horizontal="center" vertical="center"/>
    </xf>
    <xf numFmtId="0" fontId="17" fillId="0" borderId="4" xfId="0" applyFont="1" applyFill="1" applyBorder="1" applyAlignment="1">
      <alignment vertical="center"/>
    </xf>
    <xf numFmtId="0" fontId="17" fillId="0" borderId="5" xfId="0" applyFont="1" applyFill="1" applyBorder="1" applyAlignment="1">
      <alignment horizontal="center" vertical="center"/>
    </xf>
    <xf numFmtId="0" fontId="16" fillId="0" borderId="3" xfId="0" applyFont="1" applyFill="1" applyBorder="1" applyAlignment="1">
      <alignment vertical="center"/>
    </xf>
    <xf numFmtId="0" fontId="16" fillId="0" borderId="4" xfId="0" applyFont="1" applyFill="1" applyBorder="1" applyAlignment="1">
      <alignment vertical="center"/>
    </xf>
    <xf numFmtId="0" fontId="16" fillId="0" borderId="5" xfId="0" applyFont="1" applyFill="1" applyBorder="1" applyAlignment="1">
      <alignment vertical="center"/>
    </xf>
    <xf numFmtId="0" fontId="17" fillId="0" borderId="1" xfId="0" applyFont="1" applyFill="1" applyBorder="1" applyAlignment="1">
      <alignment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11" xfId="0" quotePrefix="1" applyNumberFormat="1" applyFont="1" applyBorder="1" applyAlignment="1">
      <alignment horizontal="center" vertical="center" wrapText="1"/>
    </xf>
    <xf numFmtId="0" fontId="15" fillId="0" borderId="11" xfId="0" applyNumberFormat="1" applyFont="1" applyBorder="1" applyAlignment="1">
      <alignment horizontal="center" vertical="center" wrapText="1"/>
    </xf>
    <xf numFmtId="0" fontId="17" fillId="0" borderId="11" xfId="0" quotePrefix="1" applyNumberFormat="1" applyFont="1" applyBorder="1" applyAlignment="1">
      <alignment horizontal="center" vertical="center" wrapText="1"/>
    </xf>
    <xf numFmtId="0" fontId="17" fillId="0" borderId="11" xfId="0" applyNumberFormat="1" applyFont="1" applyBorder="1" applyAlignment="1">
      <alignment horizontal="center" vertical="center" wrapText="1"/>
    </xf>
    <xf numFmtId="0" fontId="17" fillId="0" borderId="1" xfId="0" quotePrefix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vertical="center"/>
    </xf>
    <xf numFmtId="0" fontId="15" fillId="2" borderId="7" xfId="0" applyNumberFormat="1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5" fillId="2" borderId="7" xfId="0" applyFont="1" applyFill="1" applyBorder="1" applyAlignment="1">
      <alignment horizontal="center" vertical="center" wrapText="1"/>
    </xf>
    <xf numFmtId="0" fontId="15" fillId="2" borderId="11" xfId="0" applyNumberFormat="1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vertical="center" wrapText="1"/>
    </xf>
    <xf numFmtId="0" fontId="11" fillId="0" borderId="0" xfId="0" applyFont="1" applyAlignment="1">
      <alignment horizontal="center"/>
    </xf>
    <xf numFmtId="0" fontId="23" fillId="0" borderId="1" xfId="0" applyFont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4" fillId="0" borderId="7" xfId="0" applyFont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6" fillId="0" borderId="8" xfId="0" applyFont="1" applyFill="1" applyBorder="1" applyAlignment="1">
      <alignment horizontal="center" vertical="center"/>
    </xf>
    <xf numFmtId="0" fontId="16" fillId="0" borderId="6" xfId="0" applyFont="1" applyFill="1" applyBorder="1" applyAlignment="1">
      <alignment horizontal="center" vertical="center"/>
    </xf>
    <xf numFmtId="0" fontId="16" fillId="0" borderId="9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16" fillId="0" borderId="10" xfId="0" applyFont="1" applyFill="1" applyBorder="1" applyAlignment="1">
      <alignment horizontal="center" vertical="center"/>
    </xf>
    <xf numFmtId="0" fontId="16" fillId="3" borderId="3" xfId="0" applyFont="1" applyFill="1" applyBorder="1" applyAlignment="1">
      <alignment horizontal="center" vertical="center"/>
    </xf>
    <xf numFmtId="0" fontId="16" fillId="3" borderId="4" xfId="0" applyFont="1" applyFill="1" applyBorder="1" applyAlignment="1">
      <alignment horizontal="center" vertical="center"/>
    </xf>
    <xf numFmtId="0" fontId="16" fillId="3" borderId="5" xfId="0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16" fillId="3" borderId="8" xfId="0" applyFont="1" applyFill="1" applyBorder="1" applyAlignment="1">
      <alignment horizontal="center" vertical="center"/>
    </xf>
    <xf numFmtId="0" fontId="16" fillId="3" borderId="6" xfId="0" applyFont="1" applyFill="1" applyBorder="1" applyAlignment="1">
      <alignment horizontal="center" vertical="center"/>
    </xf>
    <xf numFmtId="0" fontId="16" fillId="3" borderId="9" xfId="0" applyFont="1" applyFill="1" applyBorder="1" applyAlignment="1">
      <alignment horizontal="center" vertical="center"/>
    </xf>
    <xf numFmtId="0" fontId="16" fillId="0" borderId="3" xfId="0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center" vertical="center"/>
    </xf>
    <xf numFmtId="0" fontId="16" fillId="0" borderId="5" xfId="0" applyFont="1" applyFill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20" fillId="0" borderId="0" xfId="0" applyFont="1" applyAlignment="1">
      <alignment horizontal="center" vertical="center"/>
    </xf>
    <xf numFmtId="0" fontId="15" fillId="0" borderId="11" xfId="0" applyNumberFormat="1" applyFont="1" applyBorder="1" applyAlignment="1">
      <alignment horizontal="left" vertical="center" wrapText="1"/>
    </xf>
    <xf numFmtId="0" fontId="15" fillId="2" borderId="11" xfId="0" applyNumberFormat="1" applyFont="1" applyFill="1" applyBorder="1" applyAlignment="1">
      <alignment horizontal="left" vertical="center" wrapText="1"/>
    </xf>
    <xf numFmtId="0" fontId="17" fillId="0" borderId="1" xfId="0" quotePrefix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/>
    </xf>
    <xf numFmtId="0" fontId="17" fillId="0" borderId="12" xfId="0" quotePrefix="1" applyNumberFormat="1" applyFont="1" applyBorder="1" applyAlignment="1">
      <alignment horizontal="center" vertical="center" wrapText="1"/>
    </xf>
    <xf numFmtId="0" fontId="17" fillId="0" borderId="13" xfId="0" quotePrefix="1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610824</xdr:colOff>
      <xdr:row>2</xdr:row>
      <xdr:rowOff>44823</xdr:rowOff>
    </xdr:from>
    <xdr:to>
      <xdr:col>10</xdr:col>
      <xdr:colOff>549090</xdr:colOff>
      <xdr:row>2</xdr:row>
      <xdr:rowOff>53585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66DFDA65-AEE2-4A86-BB09-E8E3AFD5F33D}"/>
            </a:ext>
          </a:extLst>
        </xdr:cNvPr>
        <xdr:cNvCxnSpPr/>
      </xdr:nvCxnSpPr>
      <xdr:spPr>
        <a:xfrm flipV="1">
          <a:off x="3860530" y="470647"/>
          <a:ext cx="2056178" cy="8762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639957</xdr:colOff>
      <xdr:row>3</xdr:row>
      <xdr:rowOff>44823</xdr:rowOff>
    </xdr:from>
    <xdr:to>
      <xdr:col>3</xdr:col>
      <xdr:colOff>1613647</xdr:colOff>
      <xdr:row>3</xdr:row>
      <xdr:rowOff>49105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3BD57925-4A3E-4C11-B3F7-4F27E53CEC1F}"/>
            </a:ext>
          </a:extLst>
        </xdr:cNvPr>
        <xdr:cNvCxnSpPr/>
      </xdr:nvCxnSpPr>
      <xdr:spPr>
        <a:xfrm flipV="1">
          <a:off x="935232" y="673473"/>
          <a:ext cx="973690" cy="4282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678058</xdr:colOff>
      <xdr:row>2</xdr:row>
      <xdr:rowOff>22411</xdr:rowOff>
    </xdr:from>
    <xdr:to>
      <xdr:col>10</xdr:col>
      <xdr:colOff>616324</xdr:colOff>
      <xdr:row>2</xdr:row>
      <xdr:rowOff>31173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15EB8065-71FD-48A5-B99F-92668E56315E}"/>
            </a:ext>
          </a:extLst>
        </xdr:cNvPr>
        <xdr:cNvCxnSpPr/>
      </xdr:nvCxnSpPr>
      <xdr:spPr>
        <a:xfrm flipV="1">
          <a:off x="3983233" y="441511"/>
          <a:ext cx="2052816" cy="8762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639957</xdr:colOff>
      <xdr:row>3</xdr:row>
      <xdr:rowOff>44823</xdr:rowOff>
    </xdr:from>
    <xdr:to>
      <xdr:col>3</xdr:col>
      <xdr:colOff>1613647</xdr:colOff>
      <xdr:row>3</xdr:row>
      <xdr:rowOff>49105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53150422-9729-45CA-978D-CC0963B928FC}"/>
            </a:ext>
          </a:extLst>
        </xdr:cNvPr>
        <xdr:cNvCxnSpPr/>
      </xdr:nvCxnSpPr>
      <xdr:spPr>
        <a:xfrm flipV="1">
          <a:off x="982857" y="673473"/>
          <a:ext cx="973690" cy="4282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678058</xdr:colOff>
      <xdr:row>2</xdr:row>
      <xdr:rowOff>22411</xdr:rowOff>
    </xdr:from>
    <xdr:to>
      <xdr:col>10</xdr:col>
      <xdr:colOff>616324</xdr:colOff>
      <xdr:row>2</xdr:row>
      <xdr:rowOff>31173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3A042281-38B9-4AB0-A051-854A7A028004}"/>
            </a:ext>
          </a:extLst>
        </xdr:cNvPr>
        <xdr:cNvCxnSpPr/>
      </xdr:nvCxnSpPr>
      <xdr:spPr>
        <a:xfrm flipV="1">
          <a:off x="3935608" y="441511"/>
          <a:ext cx="2052816" cy="8762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639957</xdr:colOff>
      <xdr:row>3</xdr:row>
      <xdr:rowOff>44823</xdr:rowOff>
    </xdr:from>
    <xdr:to>
      <xdr:col>3</xdr:col>
      <xdr:colOff>1613647</xdr:colOff>
      <xdr:row>3</xdr:row>
      <xdr:rowOff>49105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4A5B7DE4-98FE-4D34-B3F4-306511674512}"/>
            </a:ext>
          </a:extLst>
        </xdr:cNvPr>
        <xdr:cNvCxnSpPr/>
      </xdr:nvCxnSpPr>
      <xdr:spPr>
        <a:xfrm flipV="1">
          <a:off x="935232" y="673473"/>
          <a:ext cx="973690" cy="4282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678058</xdr:colOff>
      <xdr:row>2</xdr:row>
      <xdr:rowOff>22411</xdr:rowOff>
    </xdr:from>
    <xdr:to>
      <xdr:col>10</xdr:col>
      <xdr:colOff>616324</xdr:colOff>
      <xdr:row>2</xdr:row>
      <xdr:rowOff>31173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32CB7B0F-DB7A-470F-8CC4-1039932E051C}"/>
            </a:ext>
          </a:extLst>
        </xdr:cNvPr>
        <xdr:cNvCxnSpPr/>
      </xdr:nvCxnSpPr>
      <xdr:spPr>
        <a:xfrm flipV="1">
          <a:off x="3983793" y="448235"/>
          <a:ext cx="2056178" cy="8762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639957</xdr:colOff>
      <xdr:row>3</xdr:row>
      <xdr:rowOff>44823</xdr:rowOff>
    </xdr:from>
    <xdr:to>
      <xdr:col>3</xdr:col>
      <xdr:colOff>1613647</xdr:colOff>
      <xdr:row>3</xdr:row>
      <xdr:rowOff>49105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5AA15297-8C4D-4E29-9925-16B54058D0B1}"/>
            </a:ext>
          </a:extLst>
        </xdr:cNvPr>
        <xdr:cNvCxnSpPr/>
      </xdr:nvCxnSpPr>
      <xdr:spPr>
        <a:xfrm flipV="1">
          <a:off x="987339" y="683558"/>
          <a:ext cx="973690" cy="4282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409117</xdr:colOff>
      <xdr:row>2</xdr:row>
      <xdr:rowOff>44823</xdr:rowOff>
    </xdr:from>
    <xdr:to>
      <xdr:col>10</xdr:col>
      <xdr:colOff>235324</xdr:colOff>
      <xdr:row>2</xdr:row>
      <xdr:rowOff>53585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3366504B-72B9-42A5-B842-8BDE59B8F83F}"/>
            </a:ext>
          </a:extLst>
        </xdr:cNvPr>
        <xdr:cNvCxnSpPr/>
      </xdr:nvCxnSpPr>
      <xdr:spPr>
        <a:xfrm flipV="1">
          <a:off x="4095852" y="470647"/>
          <a:ext cx="2112207" cy="8762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561516</xdr:colOff>
      <xdr:row>3</xdr:row>
      <xdr:rowOff>22412</xdr:rowOff>
    </xdr:from>
    <xdr:to>
      <xdr:col>3</xdr:col>
      <xdr:colOff>1871383</xdr:colOff>
      <xdr:row>3</xdr:row>
      <xdr:rowOff>26693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F40D4700-6DDC-4EC8-B19D-B64131A7DEAF}"/>
            </a:ext>
          </a:extLst>
        </xdr:cNvPr>
        <xdr:cNvCxnSpPr/>
      </xdr:nvCxnSpPr>
      <xdr:spPr>
        <a:xfrm flipV="1">
          <a:off x="908898" y="661147"/>
          <a:ext cx="1309867" cy="4281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01FE24-9F1B-466C-927D-116F3A3DE463}">
  <dimension ref="A1:CG58"/>
  <sheetViews>
    <sheetView tabSelected="1" topLeftCell="A50" zoomScale="85" zoomScaleNormal="85" workbookViewId="0">
      <selection activeCell="J62" sqref="J62"/>
    </sheetView>
  </sheetViews>
  <sheetFormatPr defaultRowHeight="15.75" x14ac:dyDescent="0.25"/>
  <cols>
    <col min="1" max="1" width="3.875" style="64" customWidth="1"/>
    <col min="2" max="2" width="7.375" style="1" hidden="1" customWidth="1"/>
    <col min="3" max="3" width="3.375" style="1" hidden="1" customWidth="1"/>
    <col min="4" max="4" width="23.5" style="1" customWidth="1"/>
    <col min="5" max="5" width="8.875" style="1" customWidth="1"/>
    <col min="6" max="6" width="6.5" style="2" customWidth="1"/>
    <col min="7" max="7" width="8.625" style="3" hidden="1" customWidth="1"/>
    <col min="8" max="8" width="10.25" style="17" customWidth="1"/>
    <col min="9" max="9" width="9.5" style="17" customWidth="1"/>
    <col min="10" max="10" width="8" style="25" customWidth="1"/>
    <col min="11" max="11" width="21.25" style="3" customWidth="1"/>
    <col min="12" max="16384" width="9" style="2"/>
  </cols>
  <sheetData>
    <row r="1" spans="1:21" ht="16.5" customHeight="1" x14ac:dyDescent="0.25">
      <c r="A1" s="84" t="s">
        <v>24</v>
      </c>
      <c r="B1" s="84"/>
      <c r="C1" s="84"/>
      <c r="D1" s="84"/>
      <c r="E1" s="84"/>
      <c r="F1" s="85" t="s">
        <v>0</v>
      </c>
      <c r="G1" s="85"/>
      <c r="H1" s="85"/>
      <c r="I1" s="85"/>
      <c r="J1" s="85"/>
      <c r="K1" s="85"/>
    </row>
    <row r="2" spans="1:21" ht="16.5" customHeight="1" x14ac:dyDescent="0.25">
      <c r="A2" s="86" t="s">
        <v>43</v>
      </c>
      <c r="B2" s="86"/>
      <c r="C2" s="86"/>
      <c r="D2" s="86"/>
      <c r="E2" s="86"/>
      <c r="F2" s="87" t="s">
        <v>59</v>
      </c>
      <c r="G2" s="87"/>
      <c r="H2" s="87"/>
      <c r="I2" s="87"/>
      <c r="J2" s="87"/>
      <c r="K2" s="87"/>
    </row>
    <row r="3" spans="1:21" ht="16.5" customHeight="1" x14ac:dyDescent="0.25">
      <c r="A3" s="88" t="s">
        <v>53</v>
      </c>
      <c r="B3" s="88"/>
      <c r="C3" s="88"/>
      <c r="D3" s="88"/>
      <c r="E3" s="88"/>
    </row>
    <row r="4" spans="1:21" ht="22.5" customHeight="1" x14ac:dyDescent="0.25">
      <c r="E4" s="11"/>
      <c r="F4" s="89" t="s">
        <v>77</v>
      </c>
      <c r="G4" s="89"/>
      <c r="H4" s="89"/>
      <c r="I4" s="89"/>
      <c r="J4" s="89"/>
      <c r="K4" s="89"/>
    </row>
    <row r="5" spans="1:21" ht="12.75" customHeight="1" x14ac:dyDescent="0.25"/>
    <row r="6" spans="1:21" ht="30" customHeight="1" x14ac:dyDescent="0.25">
      <c r="A6" s="74" t="s">
        <v>57</v>
      </c>
      <c r="B6" s="74"/>
      <c r="C6" s="74"/>
      <c r="D6" s="74"/>
      <c r="E6" s="74"/>
      <c r="F6" s="74"/>
      <c r="G6" s="74"/>
      <c r="H6" s="74"/>
      <c r="I6" s="74"/>
      <c r="J6" s="74"/>
      <c r="K6" s="74"/>
    </row>
    <row r="7" spans="1:21" ht="9.75" customHeight="1" x14ac:dyDescent="0.25"/>
    <row r="8" spans="1:21" s="10" customFormat="1" ht="82.5" customHeight="1" x14ac:dyDescent="0.25">
      <c r="A8" s="8" t="s">
        <v>42</v>
      </c>
      <c r="B8" s="12" t="s">
        <v>35</v>
      </c>
      <c r="C8" s="12" t="s">
        <v>26</v>
      </c>
      <c r="D8" s="28" t="s">
        <v>1</v>
      </c>
      <c r="E8" s="28" t="s">
        <v>40</v>
      </c>
      <c r="F8" s="12" t="s">
        <v>68</v>
      </c>
      <c r="G8" s="28"/>
      <c r="H8" s="23" t="s">
        <v>78</v>
      </c>
      <c r="I8" s="23" t="s">
        <v>79</v>
      </c>
      <c r="J8" s="24" t="s">
        <v>52</v>
      </c>
      <c r="K8" s="32" t="s">
        <v>51</v>
      </c>
    </row>
    <row r="9" spans="1:21" s="5" customFormat="1" ht="33.950000000000003" customHeight="1" x14ac:dyDescent="0.25">
      <c r="A9" s="75" t="s">
        <v>27</v>
      </c>
      <c r="B9" s="76"/>
      <c r="C9" s="76"/>
      <c r="D9" s="76"/>
      <c r="E9" s="76"/>
      <c r="F9" s="76"/>
      <c r="G9" s="76"/>
      <c r="H9" s="76"/>
      <c r="I9" s="76"/>
      <c r="J9" s="76"/>
      <c r="K9" s="77"/>
    </row>
    <row r="10" spans="1:21" s="4" customFormat="1" ht="44.25" customHeight="1" x14ac:dyDescent="0.25">
      <c r="A10" s="18">
        <v>1</v>
      </c>
      <c r="B10" s="18">
        <v>5480205</v>
      </c>
      <c r="C10" s="18">
        <v>6480205</v>
      </c>
      <c r="D10" s="33" t="s">
        <v>38</v>
      </c>
      <c r="E10" s="18">
        <v>50</v>
      </c>
      <c r="F10" s="18">
        <v>1</v>
      </c>
      <c r="G10" s="18" t="s">
        <v>36</v>
      </c>
      <c r="H10" s="18">
        <v>1</v>
      </c>
      <c r="I10" s="93">
        <v>28</v>
      </c>
      <c r="J10" s="93">
        <v>1</v>
      </c>
      <c r="K10" s="18"/>
    </row>
    <row r="11" spans="1:21" s="4" customFormat="1" ht="47.25" customHeight="1" x14ac:dyDescent="0.25">
      <c r="A11" s="18">
        <v>2</v>
      </c>
      <c r="B11" s="18">
        <v>5480214</v>
      </c>
      <c r="C11" s="18">
        <v>6480214</v>
      </c>
      <c r="D11" s="33" t="s">
        <v>3</v>
      </c>
      <c r="E11" s="18">
        <v>50</v>
      </c>
      <c r="F11" s="18">
        <v>1</v>
      </c>
      <c r="G11" s="18" t="s">
        <v>36</v>
      </c>
      <c r="H11" s="18">
        <v>1</v>
      </c>
      <c r="I11" s="93">
        <v>18</v>
      </c>
      <c r="J11" s="93"/>
      <c r="K11" s="96" t="s">
        <v>83</v>
      </c>
    </row>
    <row r="12" spans="1:21" s="4" customFormat="1" ht="43.5" customHeight="1" x14ac:dyDescent="0.25">
      <c r="A12" s="18">
        <v>3</v>
      </c>
      <c r="B12" s="18">
        <v>5480105</v>
      </c>
      <c r="C12" s="18">
        <v>6480105</v>
      </c>
      <c r="D12" s="34" t="s">
        <v>39</v>
      </c>
      <c r="E12" s="18">
        <v>50</v>
      </c>
      <c r="F12" s="18">
        <v>1</v>
      </c>
      <c r="G12" s="18" t="s">
        <v>36</v>
      </c>
      <c r="H12" s="18">
        <v>1</v>
      </c>
      <c r="I12" s="59">
        <v>70</v>
      </c>
      <c r="J12" s="59">
        <v>1</v>
      </c>
      <c r="K12" s="18"/>
    </row>
    <row r="13" spans="1:21" s="4" customFormat="1" ht="33" customHeight="1" x14ac:dyDescent="0.25">
      <c r="A13" s="18">
        <v>4</v>
      </c>
      <c r="B13" s="18">
        <v>5480207</v>
      </c>
      <c r="C13" s="18">
        <v>6480207</v>
      </c>
      <c r="D13" s="34" t="s">
        <v>37</v>
      </c>
      <c r="E13" s="18">
        <v>100</v>
      </c>
      <c r="F13" s="18">
        <v>2</v>
      </c>
      <c r="G13" s="18" t="s">
        <v>36</v>
      </c>
      <c r="H13" s="18">
        <v>2</v>
      </c>
      <c r="I13" s="93">
        <v>92</v>
      </c>
      <c r="J13" s="93">
        <v>2</v>
      </c>
      <c r="K13" s="18"/>
    </row>
    <row r="14" spans="1:21" s="4" customFormat="1" ht="70.5" customHeight="1" x14ac:dyDescent="0.25">
      <c r="A14" s="18">
        <v>5</v>
      </c>
      <c r="B14" s="18">
        <v>5480216</v>
      </c>
      <c r="C14" s="18">
        <v>6480216</v>
      </c>
      <c r="D14" s="33" t="s">
        <v>4</v>
      </c>
      <c r="E14" s="18">
        <v>50</v>
      </c>
      <c r="F14" s="18">
        <v>1</v>
      </c>
      <c r="G14" s="18" t="s">
        <v>36</v>
      </c>
      <c r="H14" s="18">
        <v>1</v>
      </c>
      <c r="I14" s="93">
        <v>15</v>
      </c>
      <c r="J14" s="93"/>
      <c r="K14" s="96" t="s">
        <v>84</v>
      </c>
      <c r="L14" s="15"/>
      <c r="M14" s="15"/>
      <c r="N14" s="15"/>
      <c r="O14" s="15"/>
      <c r="P14" s="15"/>
      <c r="Q14" s="15"/>
      <c r="R14" s="15"/>
      <c r="S14" s="15"/>
      <c r="T14" s="15"/>
      <c r="U14" s="15"/>
    </row>
    <row r="15" spans="1:21" s="4" customFormat="1" ht="33" customHeight="1" x14ac:dyDescent="0.25">
      <c r="A15" s="51">
        <v>6</v>
      </c>
      <c r="B15" s="51">
        <v>5480209</v>
      </c>
      <c r="C15" s="51">
        <v>6480209</v>
      </c>
      <c r="D15" s="52" t="s">
        <v>2</v>
      </c>
      <c r="E15" s="51">
        <v>100</v>
      </c>
      <c r="F15" s="51">
        <v>2</v>
      </c>
      <c r="G15" s="51"/>
      <c r="H15" s="51">
        <v>1</v>
      </c>
      <c r="I15" s="94">
        <v>52</v>
      </c>
      <c r="J15" s="94">
        <v>1</v>
      </c>
      <c r="K15" s="51"/>
      <c r="L15" s="30"/>
      <c r="M15" s="30"/>
      <c r="N15" s="30"/>
      <c r="O15" s="30"/>
      <c r="P15" s="30"/>
      <c r="Q15" s="30"/>
      <c r="R15" s="30"/>
      <c r="S15" s="30"/>
      <c r="T15" s="30"/>
      <c r="U15" s="30"/>
    </row>
    <row r="16" spans="1:21" s="14" customFormat="1" ht="33" customHeight="1" x14ac:dyDescent="0.25">
      <c r="A16" s="19">
        <v>7</v>
      </c>
      <c r="B16" s="19"/>
      <c r="C16" s="19"/>
      <c r="D16" s="35" t="s">
        <v>46</v>
      </c>
      <c r="E16" s="19">
        <v>50</v>
      </c>
      <c r="F16" s="19">
        <v>1</v>
      </c>
      <c r="G16" s="19"/>
      <c r="H16" s="19">
        <v>1</v>
      </c>
      <c r="I16" s="95">
        <v>50</v>
      </c>
      <c r="J16" s="95">
        <v>1</v>
      </c>
      <c r="K16" s="19"/>
      <c r="L16" s="13"/>
      <c r="M16" s="13"/>
      <c r="N16" s="13"/>
      <c r="O16" s="13"/>
      <c r="P16" s="13"/>
      <c r="Q16" s="13"/>
      <c r="R16" s="13"/>
      <c r="S16" s="13"/>
      <c r="T16" s="13"/>
      <c r="U16" s="13"/>
    </row>
    <row r="17" spans="1:85" s="14" customFormat="1" ht="33" customHeight="1" x14ac:dyDescent="0.25">
      <c r="A17" s="19">
        <v>8</v>
      </c>
      <c r="B17" s="19"/>
      <c r="C17" s="19"/>
      <c r="D17" s="35" t="s">
        <v>47</v>
      </c>
      <c r="E17" s="19">
        <v>50</v>
      </c>
      <c r="F17" s="19">
        <v>1</v>
      </c>
      <c r="G17" s="19" t="s">
        <v>36</v>
      </c>
      <c r="H17" s="19">
        <v>1</v>
      </c>
      <c r="I17" s="95">
        <v>14</v>
      </c>
      <c r="J17" s="95">
        <v>1</v>
      </c>
      <c r="K17" s="19"/>
    </row>
    <row r="18" spans="1:85" s="7" customFormat="1" ht="33" customHeight="1" x14ac:dyDescent="0.25">
      <c r="A18" s="20"/>
      <c r="B18" s="20"/>
      <c r="C18" s="20">
        <f t="shared" ref="C18:F18" si="0">SUM(C10:C17)</f>
        <v>38881156</v>
      </c>
      <c r="D18" s="20"/>
      <c r="E18" s="20">
        <f t="shared" si="0"/>
        <v>500</v>
      </c>
      <c r="F18" s="20">
        <f t="shared" si="0"/>
        <v>10</v>
      </c>
      <c r="G18" s="20"/>
      <c r="H18" s="20">
        <f t="shared" ref="H18:J18" si="1">SUM(H10:H17)</f>
        <v>9</v>
      </c>
      <c r="I18" s="20">
        <f t="shared" si="1"/>
        <v>339</v>
      </c>
      <c r="J18" s="20">
        <f t="shared" si="1"/>
        <v>7</v>
      </c>
      <c r="K18" s="20"/>
    </row>
    <row r="19" spans="1:85" s="5" customFormat="1" ht="28.5" customHeight="1" x14ac:dyDescent="0.25">
      <c r="A19" s="71" t="s">
        <v>28</v>
      </c>
      <c r="B19" s="72"/>
      <c r="C19" s="72"/>
      <c r="D19" s="72"/>
      <c r="E19" s="72"/>
      <c r="F19" s="72"/>
      <c r="G19" s="72"/>
      <c r="H19" s="72"/>
      <c r="I19" s="72"/>
      <c r="J19" s="72"/>
      <c r="K19" s="73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</row>
    <row r="20" spans="1:85" s="6" customFormat="1" ht="28.5" customHeight="1" x14ac:dyDescent="0.25">
      <c r="A20" s="19">
        <v>1</v>
      </c>
      <c r="B20" s="19">
        <v>5220206</v>
      </c>
      <c r="C20" s="19">
        <v>6220206</v>
      </c>
      <c r="D20" s="35" t="s">
        <v>5</v>
      </c>
      <c r="E20" s="19">
        <v>100</v>
      </c>
      <c r="F20" s="19">
        <v>2</v>
      </c>
      <c r="G20" s="19" t="s">
        <v>36</v>
      </c>
      <c r="H20" s="19">
        <v>2</v>
      </c>
      <c r="I20" s="60">
        <v>71</v>
      </c>
      <c r="J20" s="60">
        <v>1</v>
      </c>
      <c r="K20" s="19"/>
    </row>
    <row r="21" spans="1:85" s="6" customFormat="1" ht="22.5" customHeight="1" x14ac:dyDescent="0.25">
      <c r="A21" s="36"/>
      <c r="B21" s="37"/>
      <c r="C21" s="37"/>
      <c r="D21" s="38"/>
      <c r="E21" s="19">
        <f>SUM(E20)</f>
        <v>100</v>
      </c>
      <c r="F21" s="19">
        <f t="shared" ref="F21:I21" si="2">SUM(F20)</f>
        <v>2</v>
      </c>
      <c r="G21" s="19">
        <f t="shared" si="2"/>
        <v>0</v>
      </c>
      <c r="H21" s="19">
        <f t="shared" si="2"/>
        <v>2</v>
      </c>
      <c r="I21" s="60">
        <f t="shared" si="2"/>
        <v>71</v>
      </c>
      <c r="J21" s="97">
        <v>1</v>
      </c>
      <c r="K21" s="39"/>
    </row>
    <row r="22" spans="1:85" s="6" customFormat="1" ht="28.5" customHeight="1" x14ac:dyDescent="0.25">
      <c r="A22" s="40" t="s">
        <v>49</v>
      </c>
      <c r="B22" s="41"/>
      <c r="C22" s="38"/>
      <c r="D22" s="38"/>
      <c r="E22" s="38"/>
      <c r="F22" s="38"/>
      <c r="G22" s="19"/>
      <c r="H22" s="41"/>
      <c r="I22" s="41"/>
      <c r="J22" s="41"/>
      <c r="K22" s="42"/>
    </row>
    <row r="23" spans="1:85" s="14" customFormat="1" ht="23.25" customHeight="1" x14ac:dyDescent="0.25">
      <c r="A23" s="19">
        <v>1</v>
      </c>
      <c r="B23" s="19">
        <v>5220206</v>
      </c>
      <c r="C23" s="19">
        <v>6220206</v>
      </c>
      <c r="D23" s="35" t="s">
        <v>44</v>
      </c>
      <c r="E23" s="19">
        <v>50</v>
      </c>
      <c r="F23" s="19">
        <v>1</v>
      </c>
      <c r="G23" s="19" t="s">
        <v>36</v>
      </c>
      <c r="H23" s="19">
        <v>1</v>
      </c>
      <c r="I23" s="20">
        <v>61</v>
      </c>
      <c r="J23" s="20">
        <v>1</v>
      </c>
      <c r="K23" s="19"/>
    </row>
    <row r="24" spans="1:85" s="5" customFormat="1" ht="27" customHeight="1" x14ac:dyDescent="0.25">
      <c r="A24" s="71" t="s">
        <v>29</v>
      </c>
      <c r="B24" s="72"/>
      <c r="C24" s="72"/>
      <c r="D24" s="72"/>
      <c r="E24" s="72"/>
      <c r="F24" s="72"/>
      <c r="G24" s="72"/>
      <c r="H24" s="72"/>
      <c r="I24" s="72"/>
      <c r="J24" s="72"/>
      <c r="K24" s="73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</row>
    <row r="25" spans="1:85" s="6" customFormat="1" ht="60.75" customHeight="1" x14ac:dyDescent="0.25">
      <c r="A25" s="19">
        <v>1</v>
      </c>
      <c r="B25" s="19">
        <v>5340201</v>
      </c>
      <c r="C25" s="19">
        <v>6340201</v>
      </c>
      <c r="D25" s="35" t="s">
        <v>6</v>
      </c>
      <c r="E25" s="19">
        <v>50</v>
      </c>
      <c r="F25" s="19">
        <v>1</v>
      </c>
      <c r="G25" s="20" t="s">
        <v>36</v>
      </c>
      <c r="H25" s="19">
        <v>1</v>
      </c>
      <c r="I25" s="19">
        <v>8</v>
      </c>
      <c r="J25" s="19"/>
      <c r="K25" s="22" t="s">
        <v>67</v>
      </c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</row>
    <row r="26" spans="1:85" s="6" customFormat="1" ht="32.25" customHeight="1" x14ac:dyDescent="0.25">
      <c r="A26" s="19">
        <v>2</v>
      </c>
      <c r="B26" s="19">
        <v>5340302</v>
      </c>
      <c r="C26" s="19">
        <v>6340302</v>
      </c>
      <c r="D26" s="35" t="s">
        <v>7</v>
      </c>
      <c r="E26" s="19">
        <v>50</v>
      </c>
      <c r="F26" s="19">
        <v>1</v>
      </c>
      <c r="G26" s="20" t="s">
        <v>36</v>
      </c>
      <c r="H26" s="19">
        <v>1</v>
      </c>
      <c r="I26" s="19">
        <v>85</v>
      </c>
      <c r="J26" s="19">
        <v>2</v>
      </c>
      <c r="K26" s="19"/>
    </row>
    <row r="27" spans="1:85" s="6" customFormat="1" ht="33" customHeight="1" x14ac:dyDescent="0.25">
      <c r="A27" s="19">
        <v>3</v>
      </c>
      <c r="B27" s="19">
        <v>5340417</v>
      </c>
      <c r="C27" s="19">
        <v>6340417</v>
      </c>
      <c r="D27" s="43" t="s">
        <v>8</v>
      </c>
      <c r="E27" s="19">
        <v>50</v>
      </c>
      <c r="F27" s="19">
        <v>1</v>
      </c>
      <c r="G27" s="20"/>
      <c r="H27" s="19">
        <v>1</v>
      </c>
      <c r="I27" s="19">
        <v>67</v>
      </c>
      <c r="J27" s="19">
        <v>1</v>
      </c>
      <c r="K27" s="19"/>
    </row>
    <row r="28" spans="1:85" s="14" customFormat="1" ht="52.5" customHeight="1" x14ac:dyDescent="0.25">
      <c r="A28" s="19">
        <v>4</v>
      </c>
      <c r="B28" s="19"/>
      <c r="C28" s="19"/>
      <c r="D28" s="43" t="s">
        <v>48</v>
      </c>
      <c r="E28" s="19">
        <v>50</v>
      </c>
      <c r="F28" s="19">
        <v>1</v>
      </c>
      <c r="G28" s="20" t="s">
        <v>36</v>
      </c>
      <c r="H28" s="19">
        <v>1</v>
      </c>
      <c r="I28" s="19">
        <v>3</v>
      </c>
      <c r="J28" s="19"/>
      <c r="K28" s="22" t="s">
        <v>85</v>
      </c>
    </row>
    <row r="29" spans="1:85" s="6" customFormat="1" ht="25.5" customHeight="1" x14ac:dyDescent="0.25">
      <c r="A29" s="19"/>
      <c r="B29" s="19"/>
      <c r="C29" s="20">
        <f t="shared" ref="C29:F29" si="3">SUM(C25:C28)</f>
        <v>19020920</v>
      </c>
      <c r="D29" s="20"/>
      <c r="E29" s="20">
        <f t="shared" si="3"/>
        <v>200</v>
      </c>
      <c r="F29" s="20">
        <f t="shared" si="3"/>
        <v>4</v>
      </c>
      <c r="G29" s="19"/>
      <c r="H29" s="20">
        <f t="shared" ref="H29:J29" si="4">SUM(H25:H28)</f>
        <v>4</v>
      </c>
      <c r="I29" s="20">
        <f t="shared" si="4"/>
        <v>163</v>
      </c>
      <c r="J29" s="20">
        <f t="shared" si="4"/>
        <v>3</v>
      </c>
      <c r="K29" s="20"/>
    </row>
    <row r="30" spans="1:85" s="5" customFormat="1" ht="27.75" customHeight="1" x14ac:dyDescent="0.25">
      <c r="A30" s="78" t="s">
        <v>30</v>
      </c>
      <c r="B30" s="79"/>
      <c r="C30" s="79"/>
      <c r="D30" s="79"/>
      <c r="E30" s="79"/>
      <c r="F30" s="79"/>
      <c r="G30" s="79"/>
      <c r="H30" s="79"/>
      <c r="I30" s="79"/>
      <c r="J30" s="79"/>
      <c r="K30" s="80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</row>
    <row r="31" spans="1:85" s="6" customFormat="1" ht="28.5" customHeight="1" x14ac:dyDescent="0.25">
      <c r="A31" s="51">
        <v>1</v>
      </c>
      <c r="B31" s="51">
        <v>5510201</v>
      </c>
      <c r="C31" s="51">
        <v>6510201</v>
      </c>
      <c r="D31" s="52" t="s">
        <v>9</v>
      </c>
      <c r="E31" s="51">
        <v>450</v>
      </c>
      <c r="F31" s="51">
        <v>9</v>
      </c>
      <c r="G31" s="51" t="s">
        <v>36</v>
      </c>
      <c r="H31" s="51">
        <v>9</v>
      </c>
      <c r="I31" s="51">
        <v>527</v>
      </c>
      <c r="J31" s="53">
        <v>9</v>
      </c>
      <c r="K31" s="51" t="s">
        <v>80</v>
      </c>
      <c r="M31" s="6">
        <f>I31/9</f>
        <v>58.555555555555557</v>
      </c>
    </row>
    <row r="32" spans="1:85" s="6" customFormat="1" ht="27.75" customHeight="1" x14ac:dyDescent="0.25">
      <c r="A32" s="19">
        <v>2</v>
      </c>
      <c r="B32" s="19">
        <v>5510212</v>
      </c>
      <c r="C32" s="19">
        <v>6510212</v>
      </c>
      <c r="D32" s="35" t="s">
        <v>10</v>
      </c>
      <c r="E32" s="19">
        <v>150</v>
      </c>
      <c r="F32" s="19">
        <v>3</v>
      </c>
      <c r="G32" s="19" t="s">
        <v>36</v>
      </c>
      <c r="H32" s="19">
        <v>2</v>
      </c>
      <c r="I32" s="19">
        <v>77</v>
      </c>
      <c r="J32" s="21">
        <v>2</v>
      </c>
      <c r="K32" s="22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</row>
    <row r="33" spans="1:85" s="6" customFormat="1" ht="33" customHeight="1" x14ac:dyDescent="0.25">
      <c r="A33" s="19">
        <v>3</v>
      </c>
      <c r="B33" s="19">
        <v>5520155</v>
      </c>
      <c r="C33" s="19">
        <v>6520155</v>
      </c>
      <c r="D33" s="43" t="s">
        <v>12</v>
      </c>
      <c r="E33" s="19">
        <v>100</v>
      </c>
      <c r="F33" s="19">
        <v>2</v>
      </c>
      <c r="G33" s="19" t="s">
        <v>36</v>
      </c>
      <c r="H33" s="19">
        <v>1</v>
      </c>
      <c r="I33" s="19">
        <v>37</v>
      </c>
      <c r="J33" s="21">
        <v>1</v>
      </c>
      <c r="K33" s="22"/>
    </row>
    <row r="34" spans="1:85" s="6" customFormat="1" ht="28.5" customHeight="1" x14ac:dyDescent="0.25">
      <c r="A34" s="19">
        <v>4</v>
      </c>
      <c r="B34" s="19">
        <v>5520121</v>
      </c>
      <c r="C34" s="19">
        <v>6520121</v>
      </c>
      <c r="D34" s="35" t="s">
        <v>11</v>
      </c>
      <c r="E34" s="19">
        <v>50</v>
      </c>
      <c r="F34" s="19">
        <v>1</v>
      </c>
      <c r="G34" s="19" t="s">
        <v>36</v>
      </c>
      <c r="H34" s="19">
        <v>1</v>
      </c>
      <c r="I34" s="19">
        <v>38</v>
      </c>
      <c r="J34" s="21">
        <v>1</v>
      </c>
      <c r="K34" s="22"/>
    </row>
    <row r="35" spans="1:85" s="6" customFormat="1" ht="26.25" customHeight="1" x14ac:dyDescent="0.25">
      <c r="A35" s="19"/>
      <c r="B35" s="19"/>
      <c r="C35" s="20">
        <f>SUM(C31:C34)</f>
        <v>26060689</v>
      </c>
      <c r="D35" s="20"/>
      <c r="E35" s="20">
        <f>SUM(E31:E34)</f>
        <v>750</v>
      </c>
      <c r="F35" s="20">
        <f>SUM(F31:F34)</f>
        <v>15</v>
      </c>
      <c r="G35" s="19"/>
      <c r="H35" s="20">
        <f>SUM(H31:H34)</f>
        <v>13</v>
      </c>
      <c r="I35" s="20">
        <f>SUM(I31:I34)</f>
        <v>679</v>
      </c>
      <c r="J35" s="20">
        <f>SUM(J31:J34)</f>
        <v>13</v>
      </c>
      <c r="K35" s="20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</row>
    <row r="36" spans="1:85" s="5" customFormat="1" ht="29.25" customHeight="1" x14ac:dyDescent="0.25">
      <c r="A36" s="81" t="s">
        <v>31</v>
      </c>
      <c r="B36" s="82"/>
      <c r="C36" s="82"/>
      <c r="D36" s="82"/>
      <c r="E36" s="82"/>
      <c r="F36" s="82"/>
      <c r="G36" s="82"/>
      <c r="H36" s="82"/>
      <c r="I36" s="82"/>
      <c r="J36" s="82"/>
      <c r="K36" s="83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  <c r="BM36" s="6"/>
      <c r="BN36" s="6"/>
      <c r="BO36" s="6"/>
      <c r="BP36" s="6"/>
      <c r="BQ36" s="6"/>
      <c r="BR36" s="6"/>
      <c r="BS36" s="6"/>
      <c r="BT36" s="6"/>
      <c r="BU36" s="6"/>
      <c r="BV36" s="6"/>
      <c r="BW36" s="6"/>
      <c r="BX36" s="6"/>
      <c r="BY36" s="6"/>
      <c r="BZ36" s="6"/>
      <c r="CA36" s="6"/>
      <c r="CB36" s="6"/>
      <c r="CC36" s="6"/>
      <c r="CD36" s="6"/>
      <c r="CE36" s="6"/>
      <c r="CF36" s="6"/>
      <c r="CG36" s="6"/>
    </row>
    <row r="37" spans="1:85" s="6" customFormat="1" ht="24" customHeight="1" x14ac:dyDescent="0.25">
      <c r="A37" s="51">
        <v>1</v>
      </c>
      <c r="B37" s="51">
        <v>5510216</v>
      </c>
      <c r="C37" s="51">
        <v>6510216</v>
      </c>
      <c r="D37" s="52" t="s">
        <v>13</v>
      </c>
      <c r="E37" s="51">
        <v>900</v>
      </c>
      <c r="F37" s="51">
        <v>16</v>
      </c>
      <c r="G37" s="51" t="s">
        <v>36</v>
      </c>
      <c r="H37" s="51">
        <v>19</v>
      </c>
      <c r="I37" s="51">
        <v>1111</v>
      </c>
      <c r="J37" s="51">
        <v>19</v>
      </c>
      <c r="K37" s="51" t="s">
        <v>75</v>
      </c>
      <c r="M37" s="6">
        <f>I37/19</f>
        <v>58.473684210526315</v>
      </c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</row>
    <row r="38" spans="1:85" s="6" customFormat="1" ht="23.25" customHeight="1" x14ac:dyDescent="0.25">
      <c r="A38" s="19"/>
      <c r="B38" s="19"/>
      <c r="C38" s="20">
        <f>SUM(C37:C37)</f>
        <v>6510216</v>
      </c>
      <c r="D38" s="20"/>
      <c r="E38" s="20">
        <f>SUM(E37:E37)</f>
        <v>900</v>
      </c>
      <c r="F38" s="20">
        <f>SUM(F37:F37)</f>
        <v>16</v>
      </c>
      <c r="G38" s="19"/>
      <c r="H38" s="20">
        <f>SUM(H37)</f>
        <v>19</v>
      </c>
      <c r="I38" s="20">
        <f t="shared" ref="I38:J38" si="5">SUM(I37)</f>
        <v>1111</v>
      </c>
      <c r="J38" s="20">
        <f t="shared" si="5"/>
        <v>19</v>
      </c>
      <c r="K38" s="20"/>
    </row>
    <row r="39" spans="1:85" s="5" customFormat="1" ht="24" customHeight="1" x14ac:dyDescent="0.25">
      <c r="A39" s="65" t="s">
        <v>32</v>
      </c>
      <c r="B39" s="66"/>
      <c r="C39" s="66"/>
      <c r="D39" s="66"/>
      <c r="E39" s="66"/>
      <c r="F39" s="66"/>
      <c r="G39" s="66"/>
      <c r="H39" s="66"/>
      <c r="I39" s="66"/>
      <c r="J39" s="66"/>
      <c r="K39" s="67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</row>
    <row r="40" spans="1:85" s="6" customFormat="1" ht="29.25" customHeight="1" x14ac:dyDescent="0.25">
      <c r="A40" s="19">
        <v>1</v>
      </c>
      <c r="B40" s="19">
        <v>5510211</v>
      </c>
      <c r="C40" s="19">
        <v>6510211</v>
      </c>
      <c r="D40" s="35" t="s">
        <v>14</v>
      </c>
      <c r="E40" s="19">
        <v>100</v>
      </c>
      <c r="F40" s="19">
        <v>2</v>
      </c>
      <c r="G40" s="19" t="s">
        <v>36</v>
      </c>
      <c r="H40" s="19">
        <v>2</v>
      </c>
      <c r="I40" s="19">
        <v>63</v>
      </c>
      <c r="J40" s="44">
        <v>1</v>
      </c>
      <c r="K40" s="4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</row>
    <row r="41" spans="1:85" s="6" customFormat="1" ht="29.25" customHeight="1" x14ac:dyDescent="0.25">
      <c r="A41" s="19">
        <v>2</v>
      </c>
      <c r="B41" s="19">
        <v>5520205</v>
      </c>
      <c r="C41" s="19">
        <v>6520205</v>
      </c>
      <c r="D41" s="43" t="s">
        <v>16</v>
      </c>
      <c r="E41" s="19">
        <v>100</v>
      </c>
      <c r="F41" s="19">
        <v>2</v>
      </c>
      <c r="G41" s="19" t="s">
        <v>36</v>
      </c>
      <c r="H41" s="19">
        <v>2</v>
      </c>
      <c r="I41" s="19">
        <v>87</v>
      </c>
      <c r="J41" s="44">
        <v>2</v>
      </c>
      <c r="K41" s="46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</row>
    <row r="42" spans="1:85" s="6" customFormat="1" ht="39" customHeight="1" x14ac:dyDescent="0.25">
      <c r="A42" s="19">
        <v>3</v>
      </c>
      <c r="B42" s="19">
        <v>5520255</v>
      </c>
      <c r="C42" s="19">
        <v>6520255</v>
      </c>
      <c r="D42" s="43" t="s">
        <v>17</v>
      </c>
      <c r="E42" s="19">
        <v>100</v>
      </c>
      <c r="F42" s="19">
        <v>2</v>
      </c>
      <c r="G42" s="19" t="s">
        <v>36</v>
      </c>
      <c r="H42" s="19">
        <v>3</v>
      </c>
      <c r="I42" s="19">
        <v>165</v>
      </c>
      <c r="J42" s="44">
        <v>3</v>
      </c>
      <c r="K42" s="90" t="s">
        <v>81</v>
      </c>
      <c r="M42" s="6">
        <f>I42/3</f>
        <v>55</v>
      </c>
    </row>
    <row r="43" spans="1:85" s="6" customFormat="1" ht="57.75" customHeight="1" x14ac:dyDescent="0.25">
      <c r="A43" s="19">
        <v>4</v>
      </c>
      <c r="B43" s="19">
        <v>5520114</v>
      </c>
      <c r="C43" s="19">
        <v>6520114</v>
      </c>
      <c r="D43" s="35" t="s">
        <v>15</v>
      </c>
      <c r="E43" s="19">
        <v>50</v>
      </c>
      <c r="F43" s="19">
        <v>1</v>
      </c>
      <c r="G43" s="19" t="s">
        <v>36</v>
      </c>
      <c r="H43" s="19">
        <v>1</v>
      </c>
      <c r="I43" s="60">
        <v>18</v>
      </c>
      <c r="J43" s="61"/>
      <c r="K43" s="46" t="s">
        <v>86</v>
      </c>
    </row>
    <row r="44" spans="1:85" s="6" customFormat="1" ht="24" customHeight="1" x14ac:dyDescent="0.25">
      <c r="A44" s="19"/>
      <c r="B44" s="19"/>
      <c r="C44" s="20">
        <f t="shared" ref="C44:F44" si="6">SUM(C40:C43)</f>
        <v>26070785</v>
      </c>
      <c r="D44" s="20"/>
      <c r="E44" s="20">
        <f t="shared" si="6"/>
        <v>350</v>
      </c>
      <c r="F44" s="20">
        <f t="shared" si="6"/>
        <v>7</v>
      </c>
      <c r="G44" s="19"/>
      <c r="H44" s="20">
        <f>SUM(H40:H43)</f>
        <v>8</v>
      </c>
      <c r="I44" s="20">
        <f>SUM(I40:I43)</f>
        <v>333</v>
      </c>
      <c r="J44" s="20">
        <f>SUM(J40:J43)</f>
        <v>6</v>
      </c>
      <c r="K44" s="46"/>
    </row>
    <row r="45" spans="1:85" s="5" customFormat="1" ht="27.75" customHeight="1" x14ac:dyDescent="0.25">
      <c r="A45" s="68" t="s">
        <v>33</v>
      </c>
      <c r="B45" s="69"/>
      <c r="C45" s="69"/>
      <c r="D45" s="69"/>
      <c r="E45" s="69"/>
      <c r="F45" s="69"/>
      <c r="G45" s="69"/>
      <c r="H45" s="69"/>
      <c r="I45" s="69"/>
      <c r="J45" s="69"/>
      <c r="K45" s="70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</row>
    <row r="46" spans="1:85" s="6" customFormat="1" ht="35.25" customHeight="1" x14ac:dyDescent="0.25">
      <c r="A46" s="51">
        <v>1</v>
      </c>
      <c r="B46" s="51">
        <v>5510303</v>
      </c>
      <c r="C46" s="51">
        <v>6510303</v>
      </c>
      <c r="D46" s="57" t="s">
        <v>18</v>
      </c>
      <c r="E46" s="51">
        <v>100</v>
      </c>
      <c r="F46" s="51">
        <v>2</v>
      </c>
      <c r="G46" s="51" t="s">
        <v>36</v>
      </c>
      <c r="H46" s="51">
        <v>3</v>
      </c>
      <c r="I46" s="51">
        <v>171</v>
      </c>
      <c r="J46" s="55">
        <v>3</v>
      </c>
      <c r="K46" s="91" t="s">
        <v>82</v>
      </c>
      <c r="M46" s="6">
        <f>I46/3</f>
        <v>57</v>
      </c>
    </row>
    <row r="47" spans="1:85" s="6" customFormat="1" ht="32.25" customHeight="1" x14ac:dyDescent="0.25">
      <c r="A47" s="19">
        <v>2</v>
      </c>
      <c r="B47" s="19">
        <v>5510305</v>
      </c>
      <c r="C47" s="19">
        <v>6510305</v>
      </c>
      <c r="D47" s="43" t="s">
        <v>25</v>
      </c>
      <c r="E47" s="19">
        <v>50</v>
      </c>
      <c r="F47" s="19">
        <v>1</v>
      </c>
      <c r="G47" s="19" t="s">
        <v>36</v>
      </c>
      <c r="H47" s="19">
        <v>2</v>
      </c>
      <c r="I47" s="19">
        <v>93</v>
      </c>
      <c r="J47" s="44">
        <v>2</v>
      </c>
      <c r="K47" s="47"/>
    </row>
    <row r="48" spans="1:85" s="6" customFormat="1" ht="39" customHeight="1" x14ac:dyDescent="0.25">
      <c r="A48" s="19">
        <v>3</v>
      </c>
      <c r="B48" s="19">
        <v>5520217</v>
      </c>
      <c r="C48" s="19">
        <v>6520217</v>
      </c>
      <c r="D48" s="43" t="s">
        <v>19</v>
      </c>
      <c r="E48" s="19">
        <v>50</v>
      </c>
      <c r="F48" s="19">
        <v>1</v>
      </c>
      <c r="G48" s="19" t="s">
        <v>36</v>
      </c>
      <c r="H48" s="19">
        <v>1</v>
      </c>
      <c r="I48" s="62">
        <v>6</v>
      </c>
      <c r="J48" s="44"/>
      <c r="K48" s="98" t="s">
        <v>87</v>
      </c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</row>
    <row r="49" spans="1:85" s="6" customFormat="1" ht="27" customHeight="1" x14ac:dyDescent="0.25">
      <c r="A49" s="19">
        <v>4</v>
      </c>
      <c r="B49" s="19">
        <v>5520225</v>
      </c>
      <c r="C49" s="19">
        <v>6520225</v>
      </c>
      <c r="D49" s="35" t="s">
        <v>20</v>
      </c>
      <c r="E49" s="19">
        <v>50</v>
      </c>
      <c r="F49" s="19">
        <v>1</v>
      </c>
      <c r="G49" s="19" t="s">
        <v>36</v>
      </c>
      <c r="H49" s="19">
        <v>1</v>
      </c>
      <c r="I49" s="60">
        <v>23</v>
      </c>
      <c r="J49" s="61"/>
      <c r="K49" s="99"/>
    </row>
    <row r="50" spans="1:85" s="6" customFormat="1" ht="25.5" customHeight="1" x14ac:dyDescent="0.25">
      <c r="A50" s="51">
        <v>5</v>
      </c>
      <c r="B50" s="51">
        <v>5520227</v>
      </c>
      <c r="C50" s="51">
        <v>6520227</v>
      </c>
      <c r="D50" s="52" t="s">
        <v>21</v>
      </c>
      <c r="E50" s="51">
        <v>200</v>
      </c>
      <c r="F50" s="51">
        <v>4</v>
      </c>
      <c r="G50" s="51" t="s">
        <v>36</v>
      </c>
      <c r="H50" s="54">
        <v>4</v>
      </c>
      <c r="I50" s="54">
        <v>235</v>
      </c>
      <c r="J50" s="55">
        <v>4</v>
      </c>
      <c r="K50" s="56" t="s">
        <v>74</v>
      </c>
      <c r="M50" s="6">
        <f>230/4</f>
        <v>57.5</v>
      </c>
    </row>
    <row r="51" spans="1:85" s="14" customFormat="1" ht="25.5" customHeight="1" x14ac:dyDescent="0.25">
      <c r="A51" s="51">
        <v>6</v>
      </c>
      <c r="B51" s="51"/>
      <c r="C51" s="51"/>
      <c r="D51" s="52" t="s">
        <v>45</v>
      </c>
      <c r="E51" s="51">
        <v>50</v>
      </c>
      <c r="F51" s="51">
        <v>1</v>
      </c>
      <c r="G51" s="51"/>
      <c r="H51" s="51">
        <v>2</v>
      </c>
      <c r="I51" s="51">
        <v>101</v>
      </c>
      <c r="J51" s="55">
        <v>2</v>
      </c>
      <c r="K51" s="56"/>
    </row>
    <row r="52" spans="1:85" s="6" customFormat="1" ht="24" customHeight="1" x14ac:dyDescent="0.25">
      <c r="A52" s="19"/>
      <c r="B52" s="19"/>
      <c r="C52" s="20">
        <f>SUM(C46:C50)</f>
        <v>32581277</v>
      </c>
      <c r="D52" s="20"/>
      <c r="E52" s="20">
        <f>SUM(E46:E51)</f>
        <v>500</v>
      </c>
      <c r="F52" s="20">
        <f>SUM(F46:F51)</f>
        <v>10</v>
      </c>
      <c r="G52" s="19"/>
      <c r="H52" s="20">
        <f>SUM(H46:H51)</f>
        <v>13</v>
      </c>
      <c r="I52" s="20">
        <f>SUM(I46:I51)</f>
        <v>629</v>
      </c>
      <c r="J52" s="20">
        <f>SUM(J46:J51)</f>
        <v>11</v>
      </c>
      <c r="K52" s="20"/>
    </row>
    <row r="53" spans="1:85" s="5" customFormat="1" ht="33" customHeight="1" x14ac:dyDescent="0.25">
      <c r="A53" s="71" t="s">
        <v>34</v>
      </c>
      <c r="B53" s="72"/>
      <c r="C53" s="72"/>
      <c r="D53" s="72"/>
      <c r="E53" s="72"/>
      <c r="F53" s="72"/>
      <c r="G53" s="72"/>
      <c r="H53" s="72"/>
      <c r="I53" s="72"/>
      <c r="J53" s="72"/>
      <c r="K53" s="73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</row>
    <row r="54" spans="1:85" s="6" customFormat="1" ht="42" customHeight="1" x14ac:dyDescent="0.25">
      <c r="A54" s="19">
        <v>1</v>
      </c>
      <c r="B54" s="19">
        <v>5540204</v>
      </c>
      <c r="C54" s="19">
        <v>6540204</v>
      </c>
      <c r="D54" s="35" t="s">
        <v>50</v>
      </c>
      <c r="E54" s="19">
        <v>100</v>
      </c>
      <c r="F54" s="19">
        <v>2</v>
      </c>
      <c r="G54" s="19" t="s">
        <v>36</v>
      </c>
      <c r="H54" s="19">
        <v>2</v>
      </c>
      <c r="I54" s="19">
        <v>67</v>
      </c>
      <c r="J54" s="19">
        <v>1</v>
      </c>
      <c r="K54" s="1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</row>
    <row r="55" spans="1:85" s="6" customFormat="1" ht="39" customHeight="1" x14ac:dyDescent="0.25">
      <c r="A55" s="19">
        <v>2</v>
      </c>
      <c r="B55" s="19">
        <v>5540205</v>
      </c>
      <c r="C55" s="19">
        <v>6540205</v>
      </c>
      <c r="D55" s="35" t="s">
        <v>22</v>
      </c>
      <c r="E55" s="19">
        <v>50</v>
      </c>
      <c r="F55" s="19">
        <v>1</v>
      </c>
      <c r="G55" s="19" t="s">
        <v>36</v>
      </c>
      <c r="H55" s="19">
        <v>0</v>
      </c>
      <c r="I55" s="19">
        <v>0</v>
      </c>
      <c r="J55" s="19"/>
      <c r="K55" s="92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7"/>
      <c r="AL55" s="27"/>
      <c r="AM55" s="27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  <c r="BK55" s="9"/>
      <c r="BL55" s="9"/>
      <c r="BM55" s="9"/>
      <c r="BN55" s="9"/>
      <c r="BO55" s="9"/>
      <c r="BP55" s="9"/>
      <c r="BQ55" s="9"/>
      <c r="BR55" s="9"/>
      <c r="BS55" s="9"/>
      <c r="BT55" s="9"/>
      <c r="BU55" s="9"/>
      <c r="BV55" s="9"/>
      <c r="BW55" s="9"/>
      <c r="BX55" s="9"/>
      <c r="BY55" s="9"/>
      <c r="BZ55" s="9"/>
      <c r="CA55" s="9"/>
      <c r="CB55" s="9"/>
      <c r="CC55" s="9"/>
      <c r="CD55" s="9"/>
      <c r="CE55" s="9"/>
      <c r="CF55" s="9"/>
      <c r="CG55" s="9"/>
    </row>
    <row r="56" spans="1:85" s="6" customFormat="1" ht="38.25" customHeight="1" x14ac:dyDescent="0.25">
      <c r="A56" s="19">
        <v>3</v>
      </c>
      <c r="B56" s="19">
        <v>5540207</v>
      </c>
      <c r="C56" s="19">
        <v>6540207</v>
      </c>
      <c r="D56" s="35" t="s">
        <v>23</v>
      </c>
      <c r="E56" s="19">
        <v>50</v>
      </c>
      <c r="F56" s="19">
        <v>1</v>
      </c>
      <c r="G56" s="19"/>
      <c r="H56" s="19">
        <v>0</v>
      </c>
      <c r="I56" s="22">
        <v>0</v>
      </c>
      <c r="J56" s="22"/>
      <c r="K56" s="22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27"/>
      <c r="AK56" s="27"/>
      <c r="AL56" s="27"/>
      <c r="AM56" s="27"/>
      <c r="AN56" s="27"/>
      <c r="AO56" s="27"/>
      <c r="AP56" s="27"/>
      <c r="AQ56" s="27"/>
      <c r="AR56" s="27"/>
      <c r="AS56" s="27"/>
      <c r="AT56" s="27"/>
      <c r="AU56" s="27"/>
      <c r="AV56" s="27"/>
      <c r="AW56" s="27"/>
      <c r="AX56" s="27"/>
      <c r="AY56" s="27"/>
      <c r="AZ56" s="9"/>
      <c r="BA56" s="9"/>
      <c r="BB56" s="9"/>
      <c r="BC56" s="9"/>
      <c r="BD56" s="9"/>
      <c r="BE56" s="9"/>
      <c r="BF56" s="9"/>
      <c r="BG56" s="9"/>
      <c r="BH56" s="9"/>
      <c r="BI56" s="9"/>
      <c r="BJ56" s="9"/>
      <c r="BK56" s="9"/>
      <c r="BL56" s="9"/>
      <c r="BM56" s="9"/>
      <c r="BN56" s="9"/>
      <c r="BO56" s="9"/>
      <c r="BP56" s="9"/>
      <c r="BQ56" s="9"/>
      <c r="BR56" s="9"/>
      <c r="BS56" s="9"/>
      <c r="BT56" s="9"/>
      <c r="BU56" s="9"/>
      <c r="BV56" s="9"/>
      <c r="BW56" s="9"/>
      <c r="BX56" s="9"/>
      <c r="BY56" s="9"/>
      <c r="BZ56" s="9"/>
      <c r="CA56" s="9"/>
      <c r="CB56" s="9"/>
      <c r="CC56" s="9"/>
      <c r="CD56" s="9"/>
      <c r="CE56" s="9"/>
      <c r="CF56" s="9"/>
      <c r="CG56" s="9"/>
    </row>
    <row r="57" spans="1:85" s="6" customFormat="1" ht="33" customHeight="1" x14ac:dyDescent="0.25">
      <c r="A57" s="19"/>
      <c r="B57" s="19"/>
      <c r="C57" s="20">
        <f t="shared" ref="C57:J57" si="7">SUM(C53:C56)</f>
        <v>19620616</v>
      </c>
      <c r="D57" s="20"/>
      <c r="E57" s="20">
        <f t="shared" si="7"/>
        <v>200</v>
      </c>
      <c r="F57" s="20">
        <f t="shared" si="7"/>
        <v>4</v>
      </c>
      <c r="G57" s="20">
        <f t="shared" si="7"/>
        <v>0</v>
      </c>
      <c r="H57" s="20">
        <f t="shared" si="7"/>
        <v>2</v>
      </c>
      <c r="I57" s="20">
        <f t="shared" si="7"/>
        <v>67</v>
      </c>
      <c r="J57" s="20">
        <f t="shared" si="7"/>
        <v>1</v>
      </c>
      <c r="K57" s="20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/>
      <c r="AP57" s="27"/>
      <c r="AQ57" s="27"/>
      <c r="AR57" s="27"/>
      <c r="AS57" s="27"/>
      <c r="AT57" s="27"/>
      <c r="AU57" s="27"/>
      <c r="AV57" s="27"/>
      <c r="AW57" s="27"/>
      <c r="AX57" s="27"/>
      <c r="AY57" s="27"/>
      <c r="AZ57" s="27"/>
      <c r="BA57" s="27"/>
      <c r="BB57" s="27"/>
      <c r="BC57" s="27"/>
      <c r="BD57" s="27"/>
      <c r="BE57" s="27"/>
      <c r="BF57" s="27"/>
      <c r="BG57" s="27"/>
      <c r="BH57" s="27"/>
      <c r="BI57" s="27"/>
      <c r="BJ57" s="27"/>
      <c r="BK57" s="27"/>
      <c r="BL57" s="27"/>
      <c r="BM57" s="27"/>
      <c r="BN57" s="27"/>
      <c r="BO57" s="27"/>
      <c r="BP57" s="27"/>
      <c r="BQ57" s="27"/>
      <c r="BR57" s="27"/>
      <c r="BS57" s="27"/>
      <c r="BT57" s="27"/>
      <c r="BU57" s="27"/>
      <c r="BV57" s="27"/>
      <c r="BW57" s="27"/>
      <c r="BX57" s="27"/>
      <c r="BY57" s="27"/>
      <c r="BZ57" s="27"/>
      <c r="CA57" s="27"/>
      <c r="CB57" s="27"/>
      <c r="CC57" s="27"/>
      <c r="CD57" s="27"/>
      <c r="CE57" s="27"/>
      <c r="CF57" s="27"/>
      <c r="CG57" s="27"/>
    </row>
    <row r="58" spans="1:85" s="6" customFormat="1" ht="33" customHeight="1" x14ac:dyDescent="0.25">
      <c r="A58" s="16"/>
      <c r="B58" s="29">
        <v>5540207</v>
      </c>
      <c r="C58" s="8">
        <f>SUM(C18+C20+C29+C35+C38+C44+C52+C57)</f>
        <v>174965865</v>
      </c>
      <c r="D58" s="8" t="s">
        <v>58</v>
      </c>
      <c r="E58" s="26">
        <f>SUM(E18+E20+E23+E29+E35+E38+E44+E52+E57)</f>
        <v>3550</v>
      </c>
      <c r="F58" s="26">
        <f>SUM(F18+F20+F23+F29+F35+F38+F44+F52+F57)</f>
        <v>69</v>
      </c>
      <c r="G58" s="50" t="s">
        <v>36</v>
      </c>
      <c r="H58" s="26">
        <f>SUM(H18+H20+H23+H29+H35+H38+H44+H52+H57)</f>
        <v>71</v>
      </c>
      <c r="I58" s="26">
        <f>SUM(I18+I20+I23+I29+I35+I38+I44+I52+I57)</f>
        <v>3453</v>
      </c>
      <c r="J58" s="26">
        <f>SUM(J18+J20+J23+J29+J35+J38+J44+J52+J57)</f>
        <v>62</v>
      </c>
      <c r="K58" s="8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/>
      <c r="AP58" s="27"/>
      <c r="AQ58" s="27"/>
      <c r="AR58" s="27"/>
      <c r="AS58" s="27"/>
      <c r="AT58" s="27"/>
      <c r="AU58" s="27"/>
      <c r="AV58" s="27"/>
      <c r="AW58" s="27"/>
      <c r="AX58" s="27"/>
      <c r="AY58" s="27"/>
      <c r="AZ58" s="27"/>
      <c r="BA58" s="27"/>
      <c r="BB58" s="27"/>
      <c r="BC58" s="27"/>
      <c r="BD58" s="27"/>
      <c r="BE58" s="27"/>
      <c r="BF58" s="27"/>
      <c r="BG58" s="27"/>
      <c r="BH58" s="27"/>
      <c r="BI58" s="27"/>
      <c r="BJ58" s="27"/>
      <c r="BK58" s="27"/>
      <c r="BL58" s="27"/>
      <c r="BM58" s="27"/>
      <c r="BN58" s="27"/>
      <c r="BO58" s="27"/>
      <c r="BP58" s="27"/>
      <c r="BQ58" s="27"/>
      <c r="BR58" s="27"/>
      <c r="BS58" s="27"/>
      <c r="BT58" s="27"/>
      <c r="BU58" s="27"/>
      <c r="BV58" s="27"/>
      <c r="BW58" s="27"/>
      <c r="BX58" s="27"/>
      <c r="BY58" s="27"/>
      <c r="BZ58" s="27"/>
      <c r="CA58" s="27"/>
      <c r="CB58" s="27"/>
      <c r="CC58" s="27"/>
      <c r="CD58" s="27"/>
      <c r="CE58" s="27"/>
      <c r="CF58" s="27"/>
      <c r="CG58" s="27"/>
    </row>
  </sheetData>
  <mergeCells count="16">
    <mergeCell ref="A39:K39"/>
    <mergeCell ref="A45:K45"/>
    <mergeCell ref="A53:K53"/>
    <mergeCell ref="K48:K49"/>
    <mergeCell ref="A6:K6"/>
    <mergeCell ref="A9:K9"/>
    <mergeCell ref="A19:K19"/>
    <mergeCell ref="A24:K24"/>
    <mergeCell ref="A30:K30"/>
    <mergeCell ref="A36:K36"/>
    <mergeCell ref="A1:E1"/>
    <mergeCell ref="F1:K1"/>
    <mergeCell ref="A2:E2"/>
    <mergeCell ref="F2:K2"/>
    <mergeCell ref="A3:E3"/>
    <mergeCell ref="F4:K4"/>
  </mergeCells>
  <pageMargins left="0.25" right="0" top="0.3" bottom="0.4" header="0" footer="0.25"/>
  <pageSetup paperSize="9" orientation="portrait" r:id="rId1"/>
  <headerFooter>
    <oddFooter>&amp;C&amp;P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46962A-430F-4279-A016-9B036C0A5F1E}">
  <dimension ref="A1:CG58"/>
  <sheetViews>
    <sheetView topLeftCell="A52" zoomScale="85" zoomScaleNormal="85" workbookViewId="0">
      <selection activeCell="N8" sqref="N8"/>
    </sheetView>
  </sheetViews>
  <sheetFormatPr defaultRowHeight="15.75" x14ac:dyDescent="0.25"/>
  <cols>
    <col min="1" max="1" width="3.875" style="63" customWidth="1"/>
    <col min="2" max="2" width="7.375" style="1" hidden="1" customWidth="1"/>
    <col min="3" max="3" width="3.375" style="1" hidden="1" customWidth="1"/>
    <col min="4" max="4" width="23.5" style="1" customWidth="1"/>
    <col min="5" max="5" width="8.875" style="1" customWidth="1"/>
    <col min="6" max="6" width="6.5" style="2" customWidth="1"/>
    <col min="7" max="7" width="8.625" style="3" hidden="1" customWidth="1"/>
    <col min="8" max="8" width="10.25" style="17" customWidth="1"/>
    <col min="9" max="9" width="9.5" style="17" customWidth="1"/>
    <col min="10" max="10" width="8" style="25" customWidth="1"/>
    <col min="11" max="11" width="21.25" style="3" customWidth="1"/>
    <col min="12" max="16384" width="9" style="2"/>
  </cols>
  <sheetData>
    <row r="1" spans="1:21" ht="16.5" customHeight="1" x14ac:dyDescent="0.25">
      <c r="A1" s="84" t="s">
        <v>24</v>
      </c>
      <c r="B1" s="84"/>
      <c r="C1" s="84"/>
      <c r="D1" s="84"/>
      <c r="E1" s="84"/>
      <c r="F1" s="85" t="s">
        <v>0</v>
      </c>
      <c r="G1" s="85"/>
      <c r="H1" s="85"/>
      <c r="I1" s="85"/>
      <c r="J1" s="85"/>
      <c r="K1" s="85"/>
    </row>
    <row r="2" spans="1:21" ht="16.5" customHeight="1" x14ac:dyDescent="0.25">
      <c r="A2" s="86" t="s">
        <v>43</v>
      </c>
      <c r="B2" s="86"/>
      <c r="C2" s="86"/>
      <c r="D2" s="86"/>
      <c r="E2" s="86"/>
      <c r="F2" s="87" t="s">
        <v>59</v>
      </c>
      <c r="G2" s="87"/>
      <c r="H2" s="87"/>
      <c r="I2" s="87"/>
      <c r="J2" s="87"/>
      <c r="K2" s="87"/>
    </row>
    <row r="3" spans="1:21" ht="16.5" customHeight="1" x14ac:dyDescent="0.25">
      <c r="A3" s="88" t="s">
        <v>53</v>
      </c>
      <c r="B3" s="88"/>
      <c r="C3" s="88"/>
      <c r="D3" s="88"/>
      <c r="E3" s="88"/>
    </row>
    <row r="4" spans="1:21" ht="22.5" customHeight="1" x14ac:dyDescent="0.25">
      <c r="E4" s="11"/>
      <c r="F4" s="89" t="s">
        <v>71</v>
      </c>
      <c r="G4" s="89"/>
      <c r="H4" s="89"/>
      <c r="I4" s="89"/>
      <c r="J4" s="89"/>
      <c r="K4" s="89"/>
    </row>
    <row r="5" spans="1:21" ht="12.75" customHeight="1" x14ac:dyDescent="0.25"/>
    <row r="6" spans="1:21" ht="30" customHeight="1" x14ac:dyDescent="0.25">
      <c r="A6" s="74" t="s">
        <v>57</v>
      </c>
      <c r="B6" s="74"/>
      <c r="C6" s="74"/>
      <c r="D6" s="74"/>
      <c r="E6" s="74"/>
      <c r="F6" s="74"/>
      <c r="G6" s="74"/>
      <c r="H6" s="74"/>
      <c r="I6" s="74"/>
      <c r="J6" s="74"/>
      <c r="K6" s="74"/>
    </row>
    <row r="7" spans="1:21" ht="9.75" customHeight="1" x14ac:dyDescent="0.25"/>
    <row r="8" spans="1:21" s="10" customFormat="1" ht="82.5" customHeight="1" x14ac:dyDescent="0.25">
      <c r="A8" s="8" t="s">
        <v>42</v>
      </c>
      <c r="B8" s="12" t="s">
        <v>35</v>
      </c>
      <c r="C8" s="12" t="s">
        <v>26</v>
      </c>
      <c r="D8" s="28" t="s">
        <v>1</v>
      </c>
      <c r="E8" s="28" t="s">
        <v>40</v>
      </c>
      <c r="F8" s="12" t="s">
        <v>68</v>
      </c>
      <c r="G8" s="28"/>
      <c r="H8" s="23" t="s">
        <v>72</v>
      </c>
      <c r="I8" s="23" t="s">
        <v>73</v>
      </c>
      <c r="J8" s="24" t="s">
        <v>52</v>
      </c>
      <c r="K8" s="32" t="s">
        <v>51</v>
      </c>
    </row>
    <row r="9" spans="1:21" s="5" customFormat="1" ht="33.950000000000003" customHeight="1" x14ac:dyDescent="0.25">
      <c r="A9" s="75" t="s">
        <v>27</v>
      </c>
      <c r="B9" s="76"/>
      <c r="C9" s="76"/>
      <c r="D9" s="76"/>
      <c r="E9" s="76"/>
      <c r="F9" s="76"/>
      <c r="G9" s="76"/>
      <c r="H9" s="76"/>
      <c r="I9" s="76"/>
      <c r="J9" s="76"/>
      <c r="K9" s="77"/>
    </row>
    <row r="10" spans="1:21" s="4" customFormat="1" ht="44.25" customHeight="1" x14ac:dyDescent="0.25">
      <c r="A10" s="18">
        <v>1</v>
      </c>
      <c r="B10" s="18">
        <v>5480205</v>
      </c>
      <c r="C10" s="18">
        <v>6480205</v>
      </c>
      <c r="D10" s="33" t="s">
        <v>38</v>
      </c>
      <c r="E10" s="18">
        <v>50</v>
      </c>
      <c r="F10" s="18">
        <v>1</v>
      </c>
      <c r="G10" s="18" t="s">
        <v>36</v>
      </c>
      <c r="H10" s="18">
        <v>1</v>
      </c>
      <c r="I10" s="18">
        <v>28</v>
      </c>
      <c r="J10" s="18">
        <v>1</v>
      </c>
      <c r="K10" s="18"/>
    </row>
    <row r="11" spans="1:21" s="4" customFormat="1" ht="33" customHeight="1" x14ac:dyDescent="0.25">
      <c r="A11" s="18">
        <v>2</v>
      </c>
      <c r="B11" s="18">
        <v>5480214</v>
      </c>
      <c r="C11" s="18">
        <v>6480214</v>
      </c>
      <c r="D11" s="33" t="s">
        <v>3</v>
      </c>
      <c r="E11" s="18">
        <v>50</v>
      </c>
      <c r="F11" s="18">
        <v>1</v>
      </c>
      <c r="G11" s="18" t="s">
        <v>36</v>
      </c>
      <c r="H11" s="18">
        <v>1</v>
      </c>
      <c r="I11" s="59">
        <v>18</v>
      </c>
      <c r="J11" s="59">
        <v>1</v>
      </c>
      <c r="K11" s="18"/>
    </row>
    <row r="12" spans="1:21" s="4" customFormat="1" ht="43.5" customHeight="1" x14ac:dyDescent="0.25">
      <c r="A12" s="18">
        <v>3</v>
      </c>
      <c r="B12" s="18">
        <v>5480105</v>
      </c>
      <c r="C12" s="18">
        <v>6480105</v>
      </c>
      <c r="D12" s="34" t="s">
        <v>39</v>
      </c>
      <c r="E12" s="18">
        <v>50</v>
      </c>
      <c r="F12" s="18">
        <v>1</v>
      </c>
      <c r="G12" s="18" t="s">
        <v>36</v>
      </c>
      <c r="H12" s="18">
        <v>1</v>
      </c>
      <c r="I12" s="18">
        <v>66</v>
      </c>
      <c r="J12" s="18">
        <v>1</v>
      </c>
      <c r="K12" s="18"/>
    </row>
    <row r="13" spans="1:21" s="4" customFormat="1" ht="33" customHeight="1" x14ac:dyDescent="0.25">
      <c r="A13" s="18">
        <v>4</v>
      </c>
      <c r="B13" s="18">
        <v>5480207</v>
      </c>
      <c r="C13" s="18">
        <v>6480207</v>
      </c>
      <c r="D13" s="34" t="s">
        <v>37</v>
      </c>
      <c r="E13" s="18">
        <v>100</v>
      </c>
      <c r="F13" s="18">
        <v>2</v>
      </c>
      <c r="G13" s="18" t="s">
        <v>36</v>
      </c>
      <c r="H13" s="18">
        <v>2</v>
      </c>
      <c r="I13" s="18">
        <v>87</v>
      </c>
      <c r="J13" s="18">
        <v>2</v>
      </c>
      <c r="K13" s="18"/>
    </row>
    <row r="14" spans="1:21" s="4" customFormat="1" ht="33" customHeight="1" x14ac:dyDescent="0.25">
      <c r="A14" s="18">
        <v>5</v>
      </c>
      <c r="B14" s="18">
        <v>5480216</v>
      </c>
      <c r="C14" s="18">
        <v>6480216</v>
      </c>
      <c r="D14" s="33" t="s">
        <v>4</v>
      </c>
      <c r="E14" s="18">
        <v>50</v>
      </c>
      <c r="F14" s="18">
        <v>1</v>
      </c>
      <c r="G14" s="18" t="s">
        <v>36</v>
      </c>
      <c r="H14" s="18">
        <v>1</v>
      </c>
      <c r="I14" s="59">
        <v>15</v>
      </c>
      <c r="J14" s="59">
        <v>1</v>
      </c>
      <c r="K14" s="18"/>
      <c r="L14" s="15"/>
      <c r="M14" s="15"/>
      <c r="N14" s="15"/>
      <c r="O14" s="15"/>
      <c r="P14" s="15"/>
      <c r="Q14" s="15"/>
      <c r="R14" s="15"/>
      <c r="S14" s="15"/>
      <c r="T14" s="15"/>
      <c r="U14" s="15"/>
    </row>
    <row r="15" spans="1:21" s="4" customFormat="1" ht="33" customHeight="1" x14ac:dyDescent="0.25">
      <c r="A15" s="51">
        <v>6</v>
      </c>
      <c r="B15" s="51">
        <v>5480209</v>
      </c>
      <c r="C15" s="51">
        <v>6480209</v>
      </c>
      <c r="D15" s="52" t="s">
        <v>2</v>
      </c>
      <c r="E15" s="51">
        <v>100</v>
      </c>
      <c r="F15" s="51">
        <v>2</v>
      </c>
      <c r="G15" s="51"/>
      <c r="H15" s="51">
        <v>1</v>
      </c>
      <c r="I15" s="51">
        <v>49</v>
      </c>
      <c r="J15" s="51">
        <v>1</v>
      </c>
      <c r="K15" s="51"/>
      <c r="L15" s="30"/>
      <c r="M15" s="30"/>
      <c r="N15" s="30"/>
      <c r="O15" s="30"/>
      <c r="P15" s="30"/>
      <c r="Q15" s="30"/>
      <c r="R15" s="30"/>
      <c r="S15" s="30"/>
      <c r="T15" s="30"/>
      <c r="U15" s="30"/>
    </row>
    <row r="16" spans="1:21" s="14" customFormat="1" ht="33" customHeight="1" x14ac:dyDescent="0.25">
      <c r="A16" s="19">
        <v>7</v>
      </c>
      <c r="B16" s="19"/>
      <c r="C16" s="19"/>
      <c r="D16" s="35" t="s">
        <v>46</v>
      </c>
      <c r="E16" s="19">
        <v>50</v>
      </c>
      <c r="F16" s="19">
        <v>1</v>
      </c>
      <c r="G16" s="19"/>
      <c r="H16" s="19">
        <v>1</v>
      </c>
      <c r="I16" s="19">
        <v>47</v>
      </c>
      <c r="J16" s="19">
        <v>1</v>
      </c>
      <c r="K16" s="19"/>
      <c r="L16" s="13"/>
      <c r="M16" s="13"/>
      <c r="N16" s="13"/>
      <c r="O16" s="13"/>
      <c r="P16" s="13"/>
      <c r="Q16" s="13"/>
      <c r="R16" s="13"/>
      <c r="S16" s="13"/>
      <c r="T16" s="13"/>
      <c r="U16" s="13"/>
    </row>
    <row r="17" spans="1:85" s="14" customFormat="1" ht="33" customHeight="1" x14ac:dyDescent="0.25">
      <c r="A17" s="19">
        <v>8</v>
      </c>
      <c r="B17" s="19"/>
      <c r="C17" s="19"/>
      <c r="D17" s="35" t="s">
        <v>47</v>
      </c>
      <c r="E17" s="19">
        <v>50</v>
      </c>
      <c r="F17" s="19">
        <v>1</v>
      </c>
      <c r="G17" s="19" t="s">
        <v>36</v>
      </c>
      <c r="H17" s="19">
        <v>1</v>
      </c>
      <c r="I17" s="60">
        <v>12</v>
      </c>
      <c r="J17" s="60">
        <v>1</v>
      </c>
      <c r="K17" s="19"/>
    </row>
    <row r="18" spans="1:85" s="7" customFormat="1" ht="33" customHeight="1" x14ac:dyDescent="0.25">
      <c r="A18" s="20"/>
      <c r="B18" s="20"/>
      <c r="C18" s="20">
        <f t="shared" ref="C18:F18" si="0">SUM(C10:C17)</f>
        <v>38881156</v>
      </c>
      <c r="D18" s="20"/>
      <c r="E18" s="20">
        <f t="shared" si="0"/>
        <v>500</v>
      </c>
      <c r="F18" s="20">
        <f t="shared" si="0"/>
        <v>10</v>
      </c>
      <c r="G18" s="20"/>
      <c r="H18" s="20">
        <f t="shared" ref="H18:J18" si="1">SUM(H10:H17)</f>
        <v>9</v>
      </c>
      <c r="I18" s="20">
        <f t="shared" si="1"/>
        <v>322</v>
      </c>
      <c r="J18" s="20">
        <f t="shared" si="1"/>
        <v>9</v>
      </c>
      <c r="K18" s="20"/>
    </row>
    <row r="19" spans="1:85" s="5" customFormat="1" ht="28.5" customHeight="1" x14ac:dyDescent="0.25">
      <c r="A19" s="71" t="s">
        <v>28</v>
      </c>
      <c r="B19" s="72"/>
      <c r="C19" s="72"/>
      <c r="D19" s="72"/>
      <c r="E19" s="72"/>
      <c r="F19" s="72"/>
      <c r="G19" s="72"/>
      <c r="H19" s="72"/>
      <c r="I19" s="72"/>
      <c r="J19" s="72"/>
      <c r="K19" s="73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</row>
    <row r="20" spans="1:85" s="6" customFormat="1" ht="28.5" customHeight="1" x14ac:dyDescent="0.25">
      <c r="A20" s="19">
        <v>1</v>
      </c>
      <c r="B20" s="19">
        <v>5220206</v>
      </c>
      <c r="C20" s="19">
        <v>6220206</v>
      </c>
      <c r="D20" s="35" t="s">
        <v>5</v>
      </c>
      <c r="E20" s="19">
        <v>100</v>
      </c>
      <c r="F20" s="19">
        <v>2</v>
      </c>
      <c r="G20" s="19" t="s">
        <v>36</v>
      </c>
      <c r="H20" s="19">
        <v>2</v>
      </c>
      <c r="I20" s="19">
        <v>68</v>
      </c>
      <c r="J20" s="19">
        <v>1</v>
      </c>
      <c r="K20" s="19"/>
    </row>
    <row r="21" spans="1:85" s="6" customFormat="1" ht="22.5" customHeight="1" x14ac:dyDescent="0.25">
      <c r="A21" s="36"/>
      <c r="B21" s="37"/>
      <c r="C21" s="37"/>
      <c r="D21" s="38"/>
      <c r="E21" s="19">
        <f>SUM(E20)</f>
        <v>100</v>
      </c>
      <c r="F21" s="19">
        <f t="shared" ref="F21:I21" si="2">SUM(F20)</f>
        <v>2</v>
      </c>
      <c r="G21" s="19">
        <f t="shared" si="2"/>
        <v>0</v>
      </c>
      <c r="H21" s="19">
        <f t="shared" si="2"/>
        <v>2</v>
      </c>
      <c r="I21" s="19">
        <f t="shared" si="2"/>
        <v>68</v>
      </c>
      <c r="J21" s="20">
        <v>1</v>
      </c>
      <c r="K21" s="39"/>
    </row>
    <row r="22" spans="1:85" s="6" customFormat="1" ht="28.5" customHeight="1" x14ac:dyDescent="0.25">
      <c r="A22" s="40" t="s">
        <v>49</v>
      </c>
      <c r="B22" s="41"/>
      <c r="C22" s="38"/>
      <c r="D22" s="38"/>
      <c r="E22" s="38"/>
      <c r="F22" s="38"/>
      <c r="G22" s="19"/>
      <c r="H22" s="41"/>
      <c r="I22" s="41"/>
      <c r="J22" s="41"/>
      <c r="K22" s="42"/>
    </row>
    <row r="23" spans="1:85" s="14" customFormat="1" ht="23.25" customHeight="1" x14ac:dyDescent="0.25">
      <c r="A23" s="19">
        <v>1</v>
      </c>
      <c r="B23" s="19">
        <v>5220206</v>
      </c>
      <c r="C23" s="19">
        <v>6220206</v>
      </c>
      <c r="D23" s="35" t="s">
        <v>44</v>
      </c>
      <c r="E23" s="19">
        <v>50</v>
      </c>
      <c r="F23" s="19">
        <v>1</v>
      </c>
      <c r="G23" s="19" t="s">
        <v>36</v>
      </c>
      <c r="H23" s="19">
        <v>1</v>
      </c>
      <c r="I23" s="20">
        <v>60</v>
      </c>
      <c r="J23" s="20">
        <v>1</v>
      </c>
      <c r="K23" s="19"/>
    </row>
    <row r="24" spans="1:85" s="5" customFormat="1" ht="27" customHeight="1" x14ac:dyDescent="0.25">
      <c r="A24" s="71" t="s">
        <v>29</v>
      </c>
      <c r="B24" s="72"/>
      <c r="C24" s="72"/>
      <c r="D24" s="72"/>
      <c r="E24" s="72"/>
      <c r="F24" s="72"/>
      <c r="G24" s="72"/>
      <c r="H24" s="72"/>
      <c r="I24" s="72"/>
      <c r="J24" s="72"/>
      <c r="K24" s="73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</row>
    <row r="25" spans="1:85" s="6" customFormat="1" ht="60.75" customHeight="1" x14ac:dyDescent="0.25">
      <c r="A25" s="19">
        <v>1</v>
      </c>
      <c r="B25" s="19">
        <v>5340201</v>
      </c>
      <c r="C25" s="19">
        <v>6340201</v>
      </c>
      <c r="D25" s="35" t="s">
        <v>6</v>
      </c>
      <c r="E25" s="19">
        <v>50</v>
      </c>
      <c r="F25" s="19">
        <v>1</v>
      </c>
      <c r="G25" s="20" t="s">
        <v>36</v>
      </c>
      <c r="H25" s="19">
        <v>1</v>
      </c>
      <c r="I25" s="19">
        <v>9</v>
      </c>
      <c r="J25" s="19"/>
      <c r="K25" s="22" t="s">
        <v>67</v>
      </c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</row>
    <row r="26" spans="1:85" s="6" customFormat="1" ht="32.25" customHeight="1" x14ac:dyDescent="0.25">
      <c r="A26" s="19">
        <v>2</v>
      </c>
      <c r="B26" s="19">
        <v>5340302</v>
      </c>
      <c r="C26" s="19">
        <v>6340302</v>
      </c>
      <c r="D26" s="35" t="s">
        <v>7</v>
      </c>
      <c r="E26" s="19">
        <v>50</v>
      </c>
      <c r="F26" s="19">
        <v>1</v>
      </c>
      <c r="G26" s="20" t="s">
        <v>36</v>
      </c>
      <c r="H26" s="60">
        <v>1</v>
      </c>
      <c r="I26" s="19">
        <v>81</v>
      </c>
      <c r="J26" s="60">
        <v>2</v>
      </c>
      <c r="K26" s="19"/>
    </row>
    <row r="27" spans="1:85" s="6" customFormat="1" ht="33" customHeight="1" x14ac:dyDescent="0.25">
      <c r="A27" s="19">
        <v>3</v>
      </c>
      <c r="B27" s="19">
        <v>5340417</v>
      </c>
      <c r="C27" s="19">
        <v>6340417</v>
      </c>
      <c r="D27" s="43" t="s">
        <v>8</v>
      </c>
      <c r="E27" s="19">
        <v>50</v>
      </c>
      <c r="F27" s="19">
        <v>1</v>
      </c>
      <c r="G27" s="20"/>
      <c r="H27" s="19">
        <v>1</v>
      </c>
      <c r="I27" s="19">
        <v>61</v>
      </c>
      <c r="J27" s="19">
        <v>1</v>
      </c>
      <c r="K27" s="19"/>
    </row>
    <row r="28" spans="1:85" s="14" customFormat="1" ht="52.5" customHeight="1" x14ac:dyDescent="0.25">
      <c r="A28" s="19">
        <v>4</v>
      </c>
      <c r="B28" s="19"/>
      <c r="C28" s="19"/>
      <c r="D28" s="43" t="s">
        <v>48</v>
      </c>
      <c r="E28" s="19">
        <v>50</v>
      </c>
      <c r="F28" s="19">
        <v>1</v>
      </c>
      <c r="G28" s="20" t="s">
        <v>36</v>
      </c>
      <c r="H28" s="19">
        <v>1</v>
      </c>
      <c r="I28" s="19">
        <v>3</v>
      </c>
      <c r="J28" s="19"/>
      <c r="K28" s="22" t="s">
        <v>67</v>
      </c>
    </row>
    <row r="29" spans="1:85" s="6" customFormat="1" ht="25.5" customHeight="1" x14ac:dyDescent="0.25">
      <c r="A29" s="19"/>
      <c r="B29" s="19"/>
      <c r="C29" s="20">
        <f t="shared" ref="C29:F29" si="3">SUM(C25:C28)</f>
        <v>19020920</v>
      </c>
      <c r="D29" s="20"/>
      <c r="E29" s="20">
        <f t="shared" si="3"/>
        <v>200</v>
      </c>
      <c r="F29" s="20">
        <f t="shared" si="3"/>
        <v>4</v>
      </c>
      <c r="G29" s="19"/>
      <c r="H29" s="20">
        <f t="shared" ref="H29:J29" si="4">SUM(H25:H28)</f>
        <v>4</v>
      </c>
      <c r="I29" s="20">
        <f t="shared" si="4"/>
        <v>154</v>
      </c>
      <c r="J29" s="20">
        <f t="shared" si="4"/>
        <v>3</v>
      </c>
      <c r="K29" s="20"/>
    </row>
    <row r="30" spans="1:85" s="5" customFormat="1" ht="27.75" customHeight="1" x14ac:dyDescent="0.25">
      <c r="A30" s="78" t="s">
        <v>30</v>
      </c>
      <c r="B30" s="79"/>
      <c r="C30" s="79"/>
      <c r="D30" s="79"/>
      <c r="E30" s="79"/>
      <c r="F30" s="79"/>
      <c r="G30" s="79"/>
      <c r="H30" s="79"/>
      <c r="I30" s="79"/>
      <c r="J30" s="79"/>
      <c r="K30" s="80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</row>
    <row r="31" spans="1:85" s="6" customFormat="1" ht="28.5" customHeight="1" x14ac:dyDescent="0.25">
      <c r="A31" s="51">
        <v>1</v>
      </c>
      <c r="B31" s="51">
        <v>5510201</v>
      </c>
      <c r="C31" s="51">
        <v>6510201</v>
      </c>
      <c r="D31" s="52" t="s">
        <v>9</v>
      </c>
      <c r="E31" s="51">
        <v>450</v>
      </c>
      <c r="F31" s="51">
        <v>9</v>
      </c>
      <c r="G31" s="51" t="s">
        <v>36</v>
      </c>
      <c r="H31" s="51">
        <v>9</v>
      </c>
      <c r="I31" s="51">
        <v>521</v>
      </c>
      <c r="J31" s="53">
        <v>9</v>
      </c>
      <c r="K31" s="51" t="s">
        <v>74</v>
      </c>
      <c r="M31" s="6">
        <f>I31/9</f>
        <v>57.888888888888886</v>
      </c>
    </row>
    <row r="32" spans="1:85" s="6" customFormat="1" ht="27.75" customHeight="1" x14ac:dyDescent="0.25">
      <c r="A32" s="19">
        <v>2</v>
      </c>
      <c r="B32" s="19">
        <v>5510212</v>
      </c>
      <c r="C32" s="19">
        <v>6510212</v>
      </c>
      <c r="D32" s="35" t="s">
        <v>10</v>
      </c>
      <c r="E32" s="19">
        <v>150</v>
      </c>
      <c r="F32" s="19">
        <v>3</v>
      </c>
      <c r="G32" s="19" t="s">
        <v>36</v>
      </c>
      <c r="H32" s="19">
        <v>2</v>
      </c>
      <c r="I32" s="19">
        <v>78</v>
      </c>
      <c r="J32" s="21">
        <v>2</v>
      </c>
      <c r="K32" s="22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</row>
    <row r="33" spans="1:85" s="6" customFormat="1" ht="33" customHeight="1" x14ac:dyDescent="0.25">
      <c r="A33" s="19">
        <v>3</v>
      </c>
      <c r="B33" s="19">
        <v>5520155</v>
      </c>
      <c r="C33" s="19">
        <v>6520155</v>
      </c>
      <c r="D33" s="43" t="s">
        <v>12</v>
      </c>
      <c r="E33" s="19">
        <v>100</v>
      </c>
      <c r="F33" s="19">
        <v>2</v>
      </c>
      <c r="G33" s="19" t="s">
        <v>36</v>
      </c>
      <c r="H33" s="19">
        <v>1</v>
      </c>
      <c r="I33" s="19">
        <v>37</v>
      </c>
      <c r="J33" s="21">
        <v>1</v>
      </c>
      <c r="K33" s="22"/>
    </row>
    <row r="34" spans="1:85" s="6" customFormat="1" ht="28.5" customHeight="1" x14ac:dyDescent="0.25">
      <c r="A34" s="19">
        <v>4</v>
      </c>
      <c r="B34" s="19">
        <v>5520121</v>
      </c>
      <c r="C34" s="19">
        <v>6520121</v>
      </c>
      <c r="D34" s="35" t="s">
        <v>11</v>
      </c>
      <c r="E34" s="19">
        <v>50</v>
      </c>
      <c r="F34" s="19">
        <v>1</v>
      </c>
      <c r="G34" s="19" t="s">
        <v>36</v>
      </c>
      <c r="H34" s="19">
        <v>1</v>
      </c>
      <c r="I34" s="19">
        <v>38</v>
      </c>
      <c r="J34" s="21">
        <v>1</v>
      </c>
      <c r="K34" s="22"/>
    </row>
    <row r="35" spans="1:85" s="6" customFormat="1" ht="26.25" customHeight="1" x14ac:dyDescent="0.25">
      <c r="A35" s="19"/>
      <c r="B35" s="19"/>
      <c r="C35" s="20">
        <f>SUM(C31:C34)</f>
        <v>26060689</v>
      </c>
      <c r="D35" s="20"/>
      <c r="E35" s="20">
        <f>SUM(E31:E34)</f>
        <v>750</v>
      </c>
      <c r="F35" s="20">
        <f>SUM(F31:F34)</f>
        <v>15</v>
      </c>
      <c r="G35" s="19"/>
      <c r="H35" s="20">
        <f>SUM(H31:H34)</f>
        <v>13</v>
      </c>
      <c r="I35" s="20">
        <f>SUM(I31:I34)</f>
        <v>674</v>
      </c>
      <c r="J35" s="20">
        <f>SUM(J31:J34)</f>
        <v>13</v>
      </c>
      <c r="K35" s="20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</row>
    <row r="36" spans="1:85" s="5" customFormat="1" ht="29.25" customHeight="1" x14ac:dyDescent="0.25">
      <c r="A36" s="81" t="s">
        <v>31</v>
      </c>
      <c r="B36" s="82"/>
      <c r="C36" s="82"/>
      <c r="D36" s="82"/>
      <c r="E36" s="82"/>
      <c r="F36" s="82"/>
      <c r="G36" s="82"/>
      <c r="H36" s="82"/>
      <c r="I36" s="82"/>
      <c r="J36" s="82"/>
      <c r="K36" s="83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  <c r="BM36" s="6"/>
      <c r="BN36" s="6"/>
      <c r="BO36" s="6"/>
      <c r="BP36" s="6"/>
      <c r="BQ36" s="6"/>
      <c r="BR36" s="6"/>
      <c r="BS36" s="6"/>
      <c r="BT36" s="6"/>
      <c r="BU36" s="6"/>
      <c r="BV36" s="6"/>
      <c r="BW36" s="6"/>
      <c r="BX36" s="6"/>
      <c r="BY36" s="6"/>
      <c r="BZ36" s="6"/>
      <c r="CA36" s="6"/>
      <c r="CB36" s="6"/>
      <c r="CC36" s="6"/>
      <c r="CD36" s="6"/>
      <c r="CE36" s="6"/>
      <c r="CF36" s="6"/>
      <c r="CG36" s="6"/>
    </row>
    <row r="37" spans="1:85" s="6" customFormat="1" ht="24" customHeight="1" x14ac:dyDescent="0.25">
      <c r="A37" s="51">
        <v>1</v>
      </c>
      <c r="B37" s="51">
        <v>5510216</v>
      </c>
      <c r="C37" s="51">
        <v>6510216</v>
      </c>
      <c r="D37" s="52" t="s">
        <v>13</v>
      </c>
      <c r="E37" s="51">
        <v>900</v>
      </c>
      <c r="F37" s="51">
        <v>16</v>
      </c>
      <c r="G37" s="51" t="s">
        <v>36</v>
      </c>
      <c r="H37" s="51">
        <v>19</v>
      </c>
      <c r="I37" s="51">
        <v>1107</v>
      </c>
      <c r="J37" s="51">
        <v>19</v>
      </c>
      <c r="K37" s="51" t="s">
        <v>75</v>
      </c>
      <c r="M37" s="6">
        <f>I37/19</f>
        <v>58.263157894736842</v>
      </c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</row>
    <row r="38" spans="1:85" s="6" customFormat="1" ht="23.25" customHeight="1" x14ac:dyDescent="0.25">
      <c r="A38" s="19"/>
      <c r="B38" s="19"/>
      <c r="C38" s="20">
        <f>SUM(C37:C37)</f>
        <v>6510216</v>
      </c>
      <c r="D38" s="20"/>
      <c r="E38" s="20">
        <f>SUM(E37:E37)</f>
        <v>900</v>
      </c>
      <c r="F38" s="20">
        <f>SUM(F37:F37)</f>
        <v>16</v>
      </c>
      <c r="G38" s="19"/>
      <c r="H38" s="20">
        <f>SUM(H37)</f>
        <v>19</v>
      </c>
      <c r="I38" s="20">
        <f t="shared" ref="I38:J38" si="5">SUM(I37)</f>
        <v>1107</v>
      </c>
      <c r="J38" s="20">
        <f t="shared" si="5"/>
        <v>19</v>
      </c>
      <c r="K38" s="20"/>
    </row>
    <row r="39" spans="1:85" s="5" customFormat="1" ht="24" customHeight="1" x14ac:dyDescent="0.25">
      <c r="A39" s="65" t="s">
        <v>32</v>
      </c>
      <c r="B39" s="66"/>
      <c r="C39" s="66"/>
      <c r="D39" s="66"/>
      <c r="E39" s="66"/>
      <c r="F39" s="66"/>
      <c r="G39" s="66"/>
      <c r="H39" s="66"/>
      <c r="I39" s="66"/>
      <c r="J39" s="66"/>
      <c r="K39" s="67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</row>
    <row r="40" spans="1:85" s="6" customFormat="1" ht="29.25" customHeight="1" x14ac:dyDescent="0.25">
      <c r="A40" s="19">
        <v>1</v>
      </c>
      <c r="B40" s="19">
        <v>5510211</v>
      </c>
      <c r="C40" s="19">
        <v>6510211</v>
      </c>
      <c r="D40" s="35" t="s">
        <v>14</v>
      </c>
      <c r="E40" s="19">
        <v>100</v>
      </c>
      <c r="F40" s="19">
        <v>2</v>
      </c>
      <c r="G40" s="19" t="s">
        <v>36</v>
      </c>
      <c r="H40" s="19">
        <v>2</v>
      </c>
      <c r="I40" s="19">
        <v>62</v>
      </c>
      <c r="J40" s="44">
        <v>1</v>
      </c>
      <c r="K40" s="4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</row>
    <row r="41" spans="1:85" s="6" customFormat="1" ht="29.25" customHeight="1" x14ac:dyDescent="0.25">
      <c r="A41" s="19">
        <v>2</v>
      </c>
      <c r="B41" s="19">
        <v>5520205</v>
      </c>
      <c r="C41" s="19">
        <v>6520205</v>
      </c>
      <c r="D41" s="43" t="s">
        <v>16</v>
      </c>
      <c r="E41" s="19">
        <v>100</v>
      </c>
      <c r="F41" s="19">
        <v>2</v>
      </c>
      <c r="G41" s="19" t="s">
        <v>36</v>
      </c>
      <c r="H41" s="19">
        <v>2</v>
      </c>
      <c r="I41" s="19">
        <v>81</v>
      </c>
      <c r="J41" s="44">
        <v>2</v>
      </c>
      <c r="K41" s="46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</row>
    <row r="42" spans="1:85" s="6" customFormat="1" ht="23.25" customHeight="1" x14ac:dyDescent="0.25">
      <c r="A42" s="19">
        <v>3</v>
      </c>
      <c r="B42" s="19">
        <v>5520255</v>
      </c>
      <c r="C42" s="19">
        <v>6520255</v>
      </c>
      <c r="D42" s="43" t="s">
        <v>17</v>
      </c>
      <c r="E42" s="19">
        <v>100</v>
      </c>
      <c r="F42" s="19">
        <v>2</v>
      </c>
      <c r="G42" s="19" t="s">
        <v>36</v>
      </c>
      <c r="H42" s="19">
        <v>3</v>
      </c>
      <c r="I42" s="19">
        <v>162</v>
      </c>
      <c r="J42" s="44">
        <v>3</v>
      </c>
      <c r="K42" s="46" t="s">
        <v>76</v>
      </c>
      <c r="M42" s="6">
        <f>I42/3</f>
        <v>54</v>
      </c>
    </row>
    <row r="43" spans="1:85" s="6" customFormat="1" ht="23.25" customHeight="1" x14ac:dyDescent="0.25">
      <c r="A43" s="19">
        <v>4</v>
      </c>
      <c r="B43" s="19">
        <v>5520114</v>
      </c>
      <c r="C43" s="19">
        <v>6520114</v>
      </c>
      <c r="D43" s="35" t="s">
        <v>15</v>
      </c>
      <c r="E43" s="19">
        <v>50</v>
      </c>
      <c r="F43" s="19">
        <v>1</v>
      </c>
      <c r="G43" s="19" t="s">
        <v>36</v>
      </c>
      <c r="H43" s="19">
        <v>1</v>
      </c>
      <c r="I43" s="60">
        <v>15</v>
      </c>
      <c r="J43" s="61">
        <v>1</v>
      </c>
      <c r="K43" s="46"/>
    </row>
    <row r="44" spans="1:85" s="6" customFormat="1" ht="24" customHeight="1" x14ac:dyDescent="0.25">
      <c r="A44" s="19"/>
      <c r="B44" s="19"/>
      <c r="C44" s="20">
        <f t="shared" ref="C44:F44" si="6">SUM(C40:C43)</f>
        <v>26070785</v>
      </c>
      <c r="D44" s="20"/>
      <c r="E44" s="20">
        <f t="shared" si="6"/>
        <v>350</v>
      </c>
      <c r="F44" s="20">
        <f t="shared" si="6"/>
        <v>7</v>
      </c>
      <c r="G44" s="19"/>
      <c r="H44" s="20">
        <f>SUM(H40:H43)</f>
        <v>8</v>
      </c>
      <c r="I44" s="20">
        <f>SUM(I40:I43)</f>
        <v>320</v>
      </c>
      <c r="J44" s="20">
        <f>SUM(J40:J43)</f>
        <v>7</v>
      </c>
      <c r="K44" s="46"/>
    </row>
    <row r="45" spans="1:85" s="5" customFormat="1" ht="27.75" customHeight="1" x14ac:dyDescent="0.25">
      <c r="A45" s="68" t="s">
        <v>33</v>
      </c>
      <c r="B45" s="69"/>
      <c r="C45" s="69"/>
      <c r="D45" s="69"/>
      <c r="E45" s="69"/>
      <c r="F45" s="69"/>
      <c r="G45" s="69"/>
      <c r="H45" s="69"/>
      <c r="I45" s="69"/>
      <c r="J45" s="69"/>
      <c r="K45" s="70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</row>
    <row r="46" spans="1:85" s="6" customFormat="1" ht="26.25" customHeight="1" x14ac:dyDescent="0.25">
      <c r="A46" s="51">
        <v>1</v>
      </c>
      <c r="B46" s="51">
        <v>5510303</v>
      </c>
      <c r="C46" s="51">
        <v>6510303</v>
      </c>
      <c r="D46" s="57" t="s">
        <v>18</v>
      </c>
      <c r="E46" s="51">
        <v>100</v>
      </c>
      <c r="F46" s="51">
        <v>2</v>
      </c>
      <c r="G46" s="51" t="s">
        <v>36</v>
      </c>
      <c r="H46" s="51">
        <v>3</v>
      </c>
      <c r="I46" s="51">
        <v>169</v>
      </c>
      <c r="J46" s="55">
        <v>3</v>
      </c>
      <c r="K46" s="56" t="s">
        <v>63</v>
      </c>
      <c r="M46" s="6">
        <f>I46/3</f>
        <v>56.333333333333336</v>
      </c>
    </row>
    <row r="47" spans="1:85" s="6" customFormat="1" ht="32.25" customHeight="1" x14ac:dyDescent="0.25">
      <c r="A47" s="19">
        <v>2</v>
      </c>
      <c r="B47" s="19">
        <v>5510305</v>
      </c>
      <c r="C47" s="19">
        <v>6510305</v>
      </c>
      <c r="D47" s="43" t="s">
        <v>25</v>
      </c>
      <c r="E47" s="19">
        <v>50</v>
      </c>
      <c r="F47" s="19">
        <v>1</v>
      </c>
      <c r="G47" s="19" t="s">
        <v>36</v>
      </c>
      <c r="H47" s="19">
        <v>2</v>
      </c>
      <c r="I47" s="19">
        <v>92</v>
      </c>
      <c r="J47" s="44">
        <v>2</v>
      </c>
      <c r="K47" s="47"/>
    </row>
    <row r="48" spans="1:85" s="6" customFormat="1" ht="39" customHeight="1" x14ac:dyDescent="0.25">
      <c r="A48" s="19">
        <v>3</v>
      </c>
      <c r="B48" s="19">
        <v>5520217</v>
      </c>
      <c r="C48" s="19">
        <v>6520217</v>
      </c>
      <c r="D48" s="43" t="s">
        <v>19</v>
      </c>
      <c r="E48" s="19">
        <v>50</v>
      </c>
      <c r="F48" s="19">
        <v>1</v>
      </c>
      <c r="G48" s="19" t="s">
        <v>36</v>
      </c>
      <c r="H48" s="19">
        <v>1</v>
      </c>
      <c r="I48" s="62">
        <v>6</v>
      </c>
      <c r="J48" s="44"/>
      <c r="K48" s="47" t="s">
        <v>69</v>
      </c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</row>
    <row r="49" spans="1:85" s="6" customFormat="1" ht="27" customHeight="1" x14ac:dyDescent="0.25">
      <c r="A49" s="19">
        <v>4</v>
      </c>
      <c r="B49" s="19">
        <v>5520225</v>
      </c>
      <c r="C49" s="19">
        <v>6520225</v>
      </c>
      <c r="D49" s="35" t="s">
        <v>20</v>
      </c>
      <c r="E49" s="19">
        <v>50</v>
      </c>
      <c r="F49" s="19">
        <v>1</v>
      </c>
      <c r="G49" s="19" t="s">
        <v>36</v>
      </c>
      <c r="H49" s="19">
        <v>1</v>
      </c>
      <c r="I49" s="60">
        <v>23</v>
      </c>
      <c r="J49" s="61">
        <v>1</v>
      </c>
      <c r="K49" s="48"/>
    </row>
    <row r="50" spans="1:85" s="6" customFormat="1" ht="25.5" customHeight="1" x14ac:dyDescent="0.25">
      <c r="A50" s="51">
        <v>5</v>
      </c>
      <c r="B50" s="51">
        <v>5520227</v>
      </c>
      <c r="C50" s="51">
        <v>6520227</v>
      </c>
      <c r="D50" s="52" t="s">
        <v>21</v>
      </c>
      <c r="E50" s="51">
        <v>200</v>
      </c>
      <c r="F50" s="51">
        <v>4</v>
      </c>
      <c r="G50" s="51" t="s">
        <v>36</v>
      </c>
      <c r="H50" s="54">
        <v>4</v>
      </c>
      <c r="I50" s="54">
        <v>230</v>
      </c>
      <c r="J50" s="55">
        <v>4</v>
      </c>
      <c r="K50" s="56" t="s">
        <v>74</v>
      </c>
      <c r="M50" s="6">
        <f>230/4</f>
        <v>57.5</v>
      </c>
    </row>
    <row r="51" spans="1:85" s="14" customFormat="1" ht="25.5" customHeight="1" x14ac:dyDescent="0.25">
      <c r="A51" s="51">
        <v>6</v>
      </c>
      <c r="B51" s="51"/>
      <c r="C51" s="51"/>
      <c r="D51" s="52" t="s">
        <v>45</v>
      </c>
      <c r="E51" s="51">
        <v>50</v>
      </c>
      <c r="F51" s="51">
        <v>1</v>
      </c>
      <c r="G51" s="51"/>
      <c r="H51" s="51">
        <v>2</v>
      </c>
      <c r="I51" s="51">
        <v>95</v>
      </c>
      <c r="J51" s="55">
        <v>2</v>
      </c>
      <c r="K51" s="56"/>
    </row>
    <row r="52" spans="1:85" s="6" customFormat="1" ht="24" customHeight="1" x14ac:dyDescent="0.25">
      <c r="A52" s="19"/>
      <c r="B52" s="19"/>
      <c r="C52" s="20">
        <f>SUM(C46:C50)</f>
        <v>32581277</v>
      </c>
      <c r="D52" s="20"/>
      <c r="E52" s="20">
        <f>SUM(E46:E51)</f>
        <v>500</v>
      </c>
      <c r="F52" s="20">
        <f>SUM(F46:F51)</f>
        <v>10</v>
      </c>
      <c r="G52" s="19"/>
      <c r="H52" s="20">
        <f>SUM(H46:H51)</f>
        <v>13</v>
      </c>
      <c r="I52" s="20">
        <f>SUM(I46:I51)</f>
        <v>615</v>
      </c>
      <c r="J52" s="20">
        <f>SUM(J46:J51)</f>
        <v>12</v>
      </c>
      <c r="K52" s="20"/>
    </row>
    <row r="53" spans="1:85" s="5" customFormat="1" ht="33" customHeight="1" x14ac:dyDescent="0.25">
      <c r="A53" s="71" t="s">
        <v>34</v>
      </c>
      <c r="B53" s="72"/>
      <c r="C53" s="72"/>
      <c r="D53" s="72"/>
      <c r="E53" s="72"/>
      <c r="F53" s="72"/>
      <c r="G53" s="72"/>
      <c r="H53" s="72"/>
      <c r="I53" s="72"/>
      <c r="J53" s="72"/>
      <c r="K53" s="73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</row>
    <row r="54" spans="1:85" s="6" customFormat="1" ht="33" customHeight="1" x14ac:dyDescent="0.25">
      <c r="A54" s="19">
        <v>1</v>
      </c>
      <c r="B54" s="19">
        <v>5540204</v>
      </c>
      <c r="C54" s="19">
        <v>6540204</v>
      </c>
      <c r="D54" s="35" t="s">
        <v>50</v>
      </c>
      <c r="E54" s="19">
        <v>100</v>
      </c>
      <c r="F54" s="19">
        <v>2</v>
      </c>
      <c r="G54" s="19" t="s">
        <v>36</v>
      </c>
      <c r="H54" s="19">
        <v>2</v>
      </c>
      <c r="I54" s="19">
        <v>61</v>
      </c>
      <c r="J54" s="19">
        <v>1</v>
      </c>
      <c r="K54" s="1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</row>
    <row r="55" spans="1:85" s="6" customFormat="1" ht="33" customHeight="1" x14ac:dyDescent="0.25">
      <c r="A55" s="19">
        <v>2</v>
      </c>
      <c r="B55" s="19">
        <v>5540205</v>
      </c>
      <c r="C55" s="19">
        <v>6540205</v>
      </c>
      <c r="D55" s="35" t="s">
        <v>22</v>
      </c>
      <c r="E55" s="19">
        <v>50</v>
      </c>
      <c r="F55" s="19">
        <v>1</v>
      </c>
      <c r="G55" s="19" t="s">
        <v>36</v>
      </c>
      <c r="H55" s="19">
        <v>1</v>
      </c>
      <c r="I55" s="19">
        <v>6</v>
      </c>
      <c r="J55" s="19"/>
      <c r="K55" s="49" t="s">
        <v>70</v>
      </c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7"/>
      <c r="AL55" s="27"/>
      <c r="AM55" s="27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  <c r="BK55" s="9"/>
      <c r="BL55" s="9"/>
      <c r="BM55" s="9"/>
      <c r="BN55" s="9"/>
      <c r="BO55" s="9"/>
      <c r="BP55" s="9"/>
      <c r="BQ55" s="9"/>
      <c r="BR55" s="9"/>
      <c r="BS55" s="9"/>
      <c r="BT55" s="9"/>
      <c r="BU55" s="9"/>
      <c r="BV55" s="9"/>
      <c r="BW55" s="9"/>
      <c r="BX55" s="9"/>
      <c r="BY55" s="9"/>
      <c r="BZ55" s="9"/>
      <c r="CA55" s="9"/>
      <c r="CB55" s="9"/>
      <c r="CC55" s="9"/>
      <c r="CD55" s="9"/>
      <c r="CE55" s="9"/>
      <c r="CF55" s="9"/>
      <c r="CG55" s="9"/>
    </row>
    <row r="56" spans="1:85" s="6" customFormat="1" ht="33" customHeight="1" x14ac:dyDescent="0.25">
      <c r="A56" s="19">
        <v>3</v>
      </c>
      <c r="B56" s="19">
        <v>5540207</v>
      </c>
      <c r="C56" s="19">
        <v>6540207</v>
      </c>
      <c r="D56" s="35" t="s">
        <v>23</v>
      </c>
      <c r="E56" s="19">
        <v>50</v>
      </c>
      <c r="F56" s="19">
        <v>1</v>
      </c>
      <c r="G56" s="19"/>
      <c r="H56" s="22">
        <v>1</v>
      </c>
      <c r="I56" s="22">
        <v>0</v>
      </c>
      <c r="J56" s="22"/>
      <c r="K56" s="22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27"/>
      <c r="AK56" s="27"/>
      <c r="AL56" s="27"/>
      <c r="AM56" s="27"/>
      <c r="AN56" s="27"/>
      <c r="AO56" s="27"/>
      <c r="AP56" s="27"/>
      <c r="AQ56" s="27"/>
      <c r="AR56" s="27"/>
      <c r="AS56" s="27"/>
      <c r="AT56" s="27"/>
      <c r="AU56" s="27"/>
      <c r="AV56" s="27"/>
      <c r="AW56" s="27"/>
      <c r="AX56" s="27"/>
      <c r="AY56" s="27"/>
      <c r="AZ56" s="9"/>
      <c r="BA56" s="9"/>
      <c r="BB56" s="9"/>
      <c r="BC56" s="9"/>
      <c r="BD56" s="9"/>
      <c r="BE56" s="9"/>
      <c r="BF56" s="9"/>
      <c r="BG56" s="9"/>
      <c r="BH56" s="9"/>
      <c r="BI56" s="9"/>
      <c r="BJ56" s="9"/>
      <c r="BK56" s="9"/>
      <c r="BL56" s="9"/>
      <c r="BM56" s="9"/>
      <c r="BN56" s="9"/>
      <c r="BO56" s="9"/>
      <c r="BP56" s="9"/>
      <c r="BQ56" s="9"/>
      <c r="BR56" s="9"/>
      <c r="BS56" s="9"/>
      <c r="BT56" s="9"/>
      <c r="BU56" s="9"/>
      <c r="BV56" s="9"/>
      <c r="BW56" s="9"/>
      <c r="BX56" s="9"/>
      <c r="BY56" s="9"/>
      <c r="BZ56" s="9"/>
      <c r="CA56" s="9"/>
      <c r="CB56" s="9"/>
      <c r="CC56" s="9"/>
      <c r="CD56" s="9"/>
      <c r="CE56" s="9"/>
      <c r="CF56" s="9"/>
      <c r="CG56" s="9"/>
    </row>
    <row r="57" spans="1:85" s="6" customFormat="1" ht="33" customHeight="1" x14ac:dyDescent="0.25">
      <c r="A57" s="19"/>
      <c r="B57" s="19"/>
      <c r="C57" s="20">
        <f t="shared" ref="C57:J57" si="7">SUM(C53:C56)</f>
        <v>19620616</v>
      </c>
      <c r="D57" s="20"/>
      <c r="E57" s="20">
        <f t="shared" si="7"/>
        <v>200</v>
      </c>
      <c r="F57" s="20">
        <f t="shared" si="7"/>
        <v>4</v>
      </c>
      <c r="G57" s="20">
        <f t="shared" si="7"/>
        <v>0</v>
      </c>
      <c r="H57" s="20">
        <f t="shared" si="7"/>
        <v>4</v>
      </c>
      <c r="I57" s="20">
        <f t="shared" si="7"/>
        <v>67</v>
      </c>
      <c r="J57" s="20">
        <f t="shared" si="7"/>
        <v>1</v>
      </c>
      <c r="K57" s="20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/>
      <c r="AP57" s="27"/>
      <c r="AQ57" s="27"/>
      <c r="AR57" s="27"/>
      <c r="AS57" s="27"/>
      <c r="AT57" s="27"/>
      <c r="AU57" s="27"/>
      <c r="AV57" s="27"/>
      <c r="AW57" s="27"/>
      <c r="AX57" s="27"/>
      <c r="AY57" s="27"/>
      <c r="AZ57" s="27"/>
      <c r="BA57" s="27"/>
      <c r="BB57" s="27"/>
      <c r="BC57" s="27"/>
      <c r="BD57" s="27"/>
      <c r="BE57" s="27"/>
      <c r="BF57" s="27"/>
      <c r="BG57" s="27"/>
      <c r="BH57" s="27"/>
      <c r="BI57" s="27"/>
      <c r="BJ57" s="27"/>
      <c r="BK57" s="27"/>
      <c r="BL57" s="27"/>
      <c r="BM57" s="27"/>
      <c r="BN57" s="27"/>
      <c r="BO57" s="27"/>
      <c r="BP57" s="27"/>
      <c r="BQ57" s="27"/>
      <c r="BR57" s="27"/>
      <c r="BS57" s="27"/>
      <c r="BT57" s="27"/>
      <c r="BU57" s="27"/>
      <c r="BV57" s="27"/>
      <c r="BW57" s="27"/>
      <c r="BX57" s="27"/>
      <c r="BY57" s="27"/>
      <c r="BZ57" s="27"/>
      <c r="CA57" s="27"/>
      <c r="CB57" s="27"/>
      <c r="CC57" s="27"/>
      <c r="CD57" s="27"/>
      <c r="CE57" s="27"/>
      <c r="CF57" s="27"/>
      <c r="CG57" s="27"/>
    </row>
    <row r="58" spans="1:85" s="6" customFormat="1" ht="33" customHeight="1" x14ac:dyDescent="0.25">
      <c r="A58" s="16"/>
      <c r="B58" s="29">
        <v>5540207</v>
      </c>
      <c r="C58" s="8">
        <f>SUM(C18+C20+C29+C35+C38+C44+C52+C57)</f>
        <v>174965865</v>
      </c>
      <c r="D58" s="8" t="s">
        <v>58</v>
      </c>
      <c r="E58" s="26">
        <f>SUM(E18+E20+E23+E29+E35+E38+E44+E52+E57)</f>
        <v>3550</v>
      </c>
      <c r="F58" s="26">
        <f>SUM(F18+F20+F23+F29+F35+F38+F44+F52+F57)</f>
        <v>69</v>
      </c>
      <c r="G58" s="50" t="s">
        <v>36</v>
      </c>
      <c r="H58" s="26">
        <f>SUM(H18+H20+H23+H29+H35+H38+H44+H52+H57)</f>
        <v>73</v>
      </c>
      <c r="I58" s="26">
        <f>SUM(I18+I20+I23+I29+I35+I38+I44+I52+I57)</f>
        <v>3387</v>
      </c>
      <c r="J58" s="26">
        <f>SUM(J18+J20+J23+J29+J35+J38+J44+J52+J57)</f>
        <v>66</v>
      </c>
      <c r="K58" s="8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/>
      <c r="AP58" s="27"/>
      <c r="AQ58" s="27"/>
      <c r="AR58" s="27"/>
      <c r="AS58" s="27"/>
      <c r="AT58" s="27"/>
      <c r="AU58" s="27"/>
      <c r="AV58" s="27"/>
      <c r="AW58" s="27"/>
      <c r="AX58" s="27"/>
      <c r="AY58" s="27"/>
      <c r="AZ58" s="27"/>
      <c r="BA58" s="27"/>
      <c r="BB58" s="27"/>
      <c r="BC58" s="27"/>
      <c r="BD58" s="27"/>
      <c r="BE58" s="27"/>
      <c r="BF58" s="27"/>
      <c r="BG58" s="27"/>
      <c r="BH58" s="27"/>
      <c r="BI58" s="27"/>
      <c r="BJ58" s="27"/>
      <c r="BK58" s="27"/>
      <c r="BL58" s="27"/>
      <c r="BM58" s="27"/>
      <c r="BN58" s="27"/>
      <c r="BO58" s="27"/>
      <c r="BP58" s="27"/>
      <c r="BQ58" s="27"/>
      <c r="BR58" s="27"/>
      <c r="BS58" s="27"/>
      <c r="BT58" s="27"/>
      <c r="BU58" s="27"/>
      <c r="BV58" s="27"/>
      <c r="BW58" s="27"/>
      <c r="BX58" s="27"/>
      <c r="BY58" s="27"/>
      <c r="BZ58" s="27"/>
      <c r="CA58" s="27"/>
      <c r="CB58" s="27"/>
      <c r="CC58" s="27"/>
      <c r="CD58" s="27"/>
      <c r="CE58" s="27"/>
      <c r="CF58" s="27"/>
      <c r="CG58" s="27"/>
    </row>
  </sheetData>
  <mergeCells count="15">
    <mergeCell ref="F4:K4"/>
    <mergeCell ref="A1:E1"/>
    <mergeCell ref="F1:K1"/>
    <mergeCell ref="A2:E2"/>
    <mergeCell ref="F2:K2"/>
    <mergeCell ref="A3:E3"/>
    <mergeCell ref="A39:K39"/>
    <mergeCell ref="A45:K45"/>
    <mergeCell ref="A53:K53"/>
    <mergeCell ref="A6:K6"/>
    <mergeCell ref="A9:K9"/>
    <mergeCell ref="A19:K19"/>
    <mergeCell ref="A24:K24"/>
    <mergeCell ref="A30:K30"/>
    <mergeCell ref="A36:K36"/>
  </mergeCells>
  <pageMargins left="0.25" right="0" top="0.3" bottom="0.4" header="0" footer="0.25"/>
  <pageSetup paperSize="9" orientation="portrait" r:id="rId1"/>
  <headerFooter>
    <oddFooter>&amp;C&amp;P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53BA10-F0FD-47C1-8183-ADA5B1307834}">
  <dimension ref="A1:CG58"/>
  <sheetViews>
    <sheetView topLeftCell="A52" zoomScale="85" zoomScaleNormal="85" workbookViewId="0">
      <selection activeCell="M58" sqref="M58"/>
    </sheetView>
  </sheetViews>
  <sheetFormatPr defaultRowHeight="15.75" x14ac:dyDescent="0.25"/>
  <cols>
    <col min="1" max="1" width="4.5" style="58" customWidth="1"/>
    <col min="2" max="2" width="7.375" style="1" hidden="1" customWidth="1"/>
    <col min="3" max="3" width="3.375" style="1" hidden="1" customWidth="1"/>
    <col min="4" max="4" width="23.5" style="1" customWidth="1"/>
    <col min="5" max="5" width="8.875" style="1" customWidth="1"/>
    <col min="6" max="6" width="6.5" style="2" customWidth="1"/>
    <col min="7" max="7" width="8.625" style="3" hidden="1" customWidth="1"/>
    <col min="8" max="8" width="10.25" style="17" customWidth="1"/>
    <col min="9" max="9" width="9.5" style="17" customWidth="1"/>
    <col min="10" max="10" width="8" style="25" customWidth="1"/>
    <col min="11" max="11" width="22.75" style="3" customWidth="1"/>
    <col min="12" max="16384" width="9" style="2"/>
  </cols>
  <sheetData>
    <row r="1" spans="1:21" ht="16.5" customHeight="1" x14ac:dyDescent="0.25">
      <c r="A1" s="84" t="s">
        <v>24</v>
      </c>
      <c r="B1" s="84"/>
      <c r="C1" s="84"/>
      <c r="D1" s="84"/>
      <c r="E1" s="84"/>
      <c r="F1" s="85" t="s">
        <v>0</v>
      </c>
      <c r="G1" s="85"/>
      <c r="H1" s="85"/>
      <c r="I1" s="85"/>
      <c r="J1" s="85"/>
      <c r="K1" s="85"/>
    </row>
    <row r="2" spans="1:21" ht="16.5" customHeight="1" x14ac:dyDescent="0.25">
      <c r="A2" s="86" t="s">
        <v>43</v>
      </c>
      <c r="B2" s="86"/>
      <c r="C2" s="86"/>
      <c r="D2" s="86"/>
      <c r="E2" s="86"/>
      <c r="F2" s="87" t="s">
        <v>59</v>
      </c>
      <c r="G2" s="87"/>
      <c r="H2" s="87"/>
      <c r="I2" s="87"/>
      <c r="J2" s="87"/>
      <c r="K2" s="87"/>
    </row>
    <row r="3" spans="1:21" ht="16.5" customHeight="1" x14ac:dyDescent="0.25">
      <c r="A3" s="88" t="s">
        <v>53</v>
      </c>
      <c r="B3" s="88"/>
      <c r="C3" s="88"/>
      <c r="D3" s="88"/>
      <c r="E3" s="88"/>
    </row>
    <row r="4" spans="1:21" ht="22.5" customHeight="1" x14ac:dyDescent="0.25">
      <c r="E4" s="11"/>
      <c r="F4" s="89" t="s">
        <v>60</v>
      </c>
      <c r="G4" s="89"/>
      <c r="H4" s="89"/>
      <c r="I4" s="89"/>
      <c r="J4" s="89"/>
      <c r="K4" s="89"/>
    </row>
    <row r="5" spans="1:21" ht="12.75" customHeight="1" x14ac:dyDescent="0.25"/>
    <row r="6" spans="1:21" ht="30" customHeight="1" x14ac:dyDescent="0.25">
      <c r="A6" s="74" t="s">
        <v>57</v>
      </c>
      <c r="B6" s="74"/>
      <c r="C6" s="74"/>
      <c r="D6" s="74"/>
      <c r="E6" s="74"/>
      <c r="F6" s="74"/>
      <c r="G6" s="74"/>
      <c r="H6" s="74"/>
      <c r="I6" s="74"/>
      <c r="J6" s="74"/>
      <c r="K6" s="74"/>
    </row>
    <row r="7" spans="1:21" ht="9.75" customHeight="1" x14ac:dyDescent="0.25"/>
    <row r="8" spans="1:21" s="10" customFormat="1" ht="74.25" customHeight="1" x14ac:dyDescent="0.25">
      <c r="A8" s="8" t="s">
        <v>42</v>
      </c>
      <c r="B8" s="12" t="s">
        <v>35</v>
      </c>
      <c r="C8" s="12" t="s">
        <v>26</v>
      </c>
      <c r="D8" s="28" t="s">
        <v>1</v>
      </c>
      <c r="E8" s="28" t="s">
        <v>40</v>
      </c>
      <c r="F8" s="12" t="s">
        <v>68</v>
      </c>
      <c r="G8" s="28"/>
      <c r="H8" s="23" t="s">
        <v>61</v>
      </c>
      <c r="I8" s="23" t="s">
        <v>62</v>
      </c>
      <c r="J8" s="24" t="s">
        <v>52</v>
      </c>
      <c r="K8" s="32" t="s">
        <v>51</v>
      </c>
    </row>
    <row r="9" spans="1:21" s="5" customFormat="1" ht="33.950000000000003" customHeight="1" x14ac:dyDescent="0.25">
      <c r="A9" s="75" t="s">
        <v>27</v>
      </c>
      <c r="B9" s="76"/>
      <c r="C9" s="76"/>
      <c r="D9" s="76"/>
      <c r="E9" s="76"/>
      <c r="F9" s="76"/>
      <c r="G9" s="76"/>
      <c r="H9" s="76"/>
      <c r="I9" s="76"/>
      <c r="J9" s="76"/>
      <c r="K9" s="77"/>
    </row>
    <row r="10" spans="1:21" s="4" customFormat="1" ht="44.25" customHeight="1" x14ac:dyDescent="0.25">
      <c r="A10" s="18">
        <v>1</v>
      </c>
      <c r="B10" s="18">
        <v>5480205</v>
      </c>
      <c r="C10" s="18">
        <v>6480205</v>
      </c>
      <c r="D10" s="33" t="s">
        <v>38</v>
      </c>
      <c r="E10" s="18">
        <v>50</v>
      </c>
      <c r="F10" s="18">
        <v>1</v>
      </c>
      <c r="G10" s="18" t="s">
        <v>36</v>
      </c>
      <c r="H10" s="18">
        <v>1</v>
      </c>
      <c r="I10" s="18">
        <v>29</v>
      </c>
      <c r="J10" s="18">
        <v>1</v>
      </c>
      <c r="K10" s="18"/>
    </row>
    <row r="11" spans="1:21" s="4" customFormat="1" ht="33" customHeight="1" x14ac:dyDescent="0.25">
      <c r="A11" s="18">
        <v>2</v>
      </c>
      <c r="B11" s="18">
        <v>5480214</v>
      </c>
      <c r="C11" s="18">
        <v>6480214</v>
      </c>
      <c r="D11" s="33" t="s">
        <v>3</v>
      </c>
      <c r="E11" s="18">
        <v>50</v>
      </c>
      <c r="F11" s="18">
        <v>1</v>
      </c>
      <c r="G11" s="18" t="s">
        <v>36</v>
      </c>
      <c r="H11" s="18">
        <v>1</v>
      </c>
      <c r="I11" s="59">
        <v>18</v>
      </c>
      <c r="J11" s="59">
        <v>1</v>
      </c>
      <c r="K11" s="18"/>
    </row>
    <row r="12" spans="1:21" s="4" customFormat="1" ht="43.5" customHeight="1" x14ac:dyDescent="0.25">
      <c r="A12" s="18">
        <v>3</v>
      </c>
      <c r="B12" s="18">
        <v>5480105</v>
      </c>
      <c r="C12" s="18">
        <v>6480105</v>
      </c>
      <c r="D12" s="34" t="s">
        <v>39</v>
      </c>
      <c r="E12" s="18">
        <v>50</v>
      </c>
      <c r="F12" s="18">
        <v>1</v>
      </c>
      <c r="G12" s="18" t="s">
        <v>36</v>
      </c>
      <c r="H12" s="18">
        <v>1</v>
      </c>
      <c r="I12" s="18">
        <v>63</v>
      </c>
      <c r="J12" s="18">
        <v>1</v>
      </c>
      <c r="K12" s="18"/>
    </row>
    <row r="13" spans="1:21" s="4" customFormat="1" ht="33" customHeight="1" x14ac:dyDescent="0.25">
      <c r="A13" s="18">
        <v>4</v>
      </c>
      <c r="B13" s="18">
        <v>5480207</v>
      </c>
      <c r="C13" s="18">
        <v>6480207</v>
      </c>
      <c r="D13" s="34" t="s">
        <v>37</v>
      </c>
      <c r="E13" s="18">
        <v>100</v>
      </c>
      <c r="F13" s="18">
        <v>2</v>
      </c>
      <c r="G13" s="18" t="s">
        <v>36</v>
      </c>
      <c r="H13" s="18">
        <v>2</v>
      </c>
      <c r="I13" s="18">
        <v>81</v>
      </c>
      <c r="J13" s="18">
        <v>2</v>
      </c>
      <c r="K13" s="18"/>
    </row>
    <row r="14" spans="1:21" s="4" customFormat="1" ht="33" customHeight="1" x14ac:dyDescent="0.25">
      <c r="A14" s="18">
        <v>5</v>
      </c>
      <c r="B14" s="18">
        <v>5480216</v>
      </c>
      <c r="C14" s="18">
        <v>6480216</v>
      </c>
      <c r="D14" s="33" t="s">
        <v>4</v>
      </c>
      <c r="E14" s="18">
        <v>50</v>
      </c>
      <c r="F14" s="18">
        <v>1</v>
      </c>
      <c r="G14" s="18" t="s">
        <v>36</v>
      </c>
      <c r="H14" s="18">
        <v>1</v>
      </c>
      <c r="I14" s="59">
        <v>16</v>
      </c>
      <c r="J14" s="59">
        <v>1</v>
      </c>
      <c r="K14" s="18"/>
      <c r="L14" s="15"/>
      <c r="M14" s="15"/>
      <c r="N14" s="15"/>
      <c r="O14" s="15"/>
      <c r="P14" s="15"/>
      <c r="Q14" s="15"/>
      <c r="R14" s="15"/>
      <c r="S14" s="15"/>
      <c r="T14" s="15"/>
      <c r="U14" s="15"/>
    </row>
    <row r="15" spans="1:21" s="4" customFormat="1" ht="33" customHeight="1" x14ac:dyDescent="0.25">
      <c r="A15" s="51">
        <v>6</v>
      </c>
      <c r="B15" s="51">
        <v>5480209</v>
      </c>
      <c r="C15" s="51">
        <v>6480209</v>
      </c>
      <c r="D15" s="52" t="s">
        <v>2</v>
      </c>
      <c r="E15" s="51">
        <v>100</v>
      </c>
      <c r="F15" s="51">
        <v>2</v>
      </c>
      <c r="G15" s="51"/>
      <c r="H15" s="51">
        <v>2</v>
      </c>
      <c r="I15" s="51">
        <v>47</v>
      </c>
      <c r="J15" s="51">
        <v>1</v>
      </c>
      <c r="K15" s="51"/>
      <c r="L15" s="30"/>
      <c r="M15" s="30"/>
      <c r="N15" s="30"/>
      <c r="O15" s="30"/>
      <c r="P15" s="30"/>
      <c r="Q15" s="30"/>
      <c r="R15" s="30"/>
      <c r="S15" s="30"/>
      <c r="T15" s="30"/>
      <c r="U15" s="30"/>
    </row>
    <row r="16" spans="1:21" s="14" customFormat="1" ht="33" customHeight="1" x14ac:dyDescent="0.25">
      <c r="A16" s="19">
        <v>7</v>
      </c>
      <c r="B16" s="19"/>
      <c r="C16" s="19"/>
      <c r="D16" s="35" t="s">
        <v>46</v>
      </c>
      <c r="E16" s="19">
        <v>50</v>
      </c>
      <c r="F16" s="19">
        <v>1</v>
      </c>
      <c r="G16" s="19"/>
      <c r="H16" s="19">
        <v>1</v>
      </c>
      <c r="I16" s="19">
        <v>45</v>
      </c>
      <c r="J16" s="19">
        <v>1</v>
      </c>
      <c r="K16" s="19"/>
      <c r="L16" s="13"/>
      <c r="M16" s="13"/>
      <c r="N16" s="13"/>
      <c r="O16" s="13"/>
      <c r="P16" s="13"/>
      <c r="Q16" s="13"/>
      <c r="R16" s="13"/>
      <c r="S16" s="13"/>
      <c r="T16" s="13"/>
      <c r="U16" s="13"/>
    </row>
    <row r="17" spans="1:85" s="14" customFormat="1" ht="33" customHeight="1" x14ac:dyDescent="0.25">
      <c r="A17" s="19">
        <v>8</v>
      </c>
      <c r="B17" s="19"/>
      <c r="C17" s="19"/>
      <c r="D17" s="35" t="s">
        <v>47</v>
      </c>
      <c r="E17" s="19">
        <v>50</v>
      </c>
      <c r="F17" s="19">
        <v>1</v>
      </c>
      <c r="G17" s="19" t="s">
        <v>36</v>
      </c>
      <c r="H17" s="19">
        <v>1</v>
      </c>
      <c r="I17" s="60">
        <v>12</v>
      </c>
      <c r="J17" s="60">
        <v>1</v>
      </c>
      <c r="K17" s="19"/>
    </row>
    <row r="18" spans="1:85" s="7" customFormat="1" ht="33" customHeight="1" x14ac:dyDescent="0.25">
      <c r="A18" s="20"/>
      <c r="B18" s="20"/>
      <c r="C18" s="20">
        <f t="shared" ref="C18:F18" si="0">SUM(C10:C17)</f>
        <v>38881156</v>
      </c>
      <c r="D18" s="20"/>
      <c r="E18" s="20">
        <f t="shared" si="0"/>
        <v>500</v>
      </c>
      <c r="F18" s="20">
        <f t="shared" si="0"/>
        <v>10</v>
      </c>
      <c r="G18" s="20"/>
      <c r="H18" s="20">
        <f t="shared" ref="H18:J18" si="1">SUM(H10:H17)</f>
        <v>10</v>
      </c>
      <c r="I18" s="20">
        <f t="shared" si="1"/>
        <v>311</v>
      </c>
      <c r="J18" s="20">
        <f t="shared" si="1"/>
        <v>9</v>
      </c>
      <c r="K18" s="20"/>
    </row>
    <row r="19" spans="1:85" s="5" customFormat="1" ht="28.5" customHeight="1" x14ac:dyDescent="0.25">
      <c r="A19" s="71" t="s">
        <v>28</v>
      </c>
      <c r="B19" s="72"/>
      <c r="C19" s="72"/>
      <c r="D19" s="72"/>
      <c r="E19" s="72"/>
      <c r="F19" s="72"/>
      <c r="G19" s="72"/>
      <c r="H19" s="72"/>
      <c r="I19" s="72"/>
      <c r="J19" s="72"/>
      <c r="K19" s="73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</row>
    <row r="20" spans="1:85" s="6" customFormat="1" ht="28.5" customHeight="1" x14ac:dyDescent="0.25">
      <c r="A20" s="19">
        <v>1</v>
      </c>
      <c r="B20" s="19">
        <v>5220206</v>
      </c>
      <c r="C20" s="19">
        <v>6220206</v>
      </c>
      <c r="D20" s="35" t="s">
        <v>5</v>
      </c>
      <c r="E20" s="19">
        <v>100</v>
      </c>
      <c r="F20" s="19">
        <v>2</v>
      </c>
      <c r="G20" s="19" t="s">
        <v>36</v>
      </c>
      <c r="H20" s="19">
        <v>2</v>
      </c>
      <c r="I20" s="19">
        <v>63</v>
      </c>
      <c r="J20" s="19">
        <v>1</v>
      </c>
      <c r="K20" s="19"/>
    </row>
    <row r="21" spans="1:85" s="6" customFormat="1" ht="22.5" customHeight="1" x14ac:dyDescent="0.25">
      <c r="A21" s="36"/>
      <c r="B21" s="37"/>
      <c r="C21" s="37"/>
      <c r="D21" s="38"/>
      <c r="E21" s="19">
        <f>SUM(E20)</f>
        <v>100</v>
      </c>
      <c r="F21" s="19">
        <f t="shared" ref="F21:I21" si="2">SUM(F20)</f>
        <v>2</v>
      </c>
      <c r="G21" s="19">
        <f t="shared" si="2"/>
        <v>0</v>
      </c>
      <c r="H21" s="19">
        <f t="shared" si="2"/>
        <v>2</v>
      </c>
      <c r="I21" s="19">
        <f t="shared" si="2"/>
        <v>63</v>
      </c>
      <c r="J21" s="20">
        <v>1</v>
      </c>
      <c r="K21" s="39"/>
    </row>
    <row r="22" spans="1:85" s="6" customFormat="1" ht="28.5" customHeight="1" x14ac:dyDescent="0.25">
      <c r="A22" s="40" t="s">
        <v>49</v>
      </c>
      <c r="B22" s="41"/>
      <c r="C22" s="38"/>
      <c r="D22" s="38"/>
      <c r="E22" s="38"/>
      <c r="F22" s="38"/>
      <c r="G22" s="19"/>
      <c r="H22" s="41"/>
      <c r="I22" s="41"/>
      <c r="J22" s="41"/>
      <c r="K22" s="42"/>
    </row>
    <row r="23" spans="1:85" s="14" customFormat="1" ht="23.25" customHeight="1" x14ac:dyDescent="0.25">
      <c r="A23" s="19">
        <v>1</v>
      </c>
      <c r="B23" s="19">
        <v>5220206</v>
      </c>
      <c r="C23" s="19">
        <v>6220206</v>
      </c>
      <c r="D23" s="35" t="s">
        <v>44</v>
      </c>
      <c r="E23" s="19">
        <v>50</v>
      </c>
      <c r="F23" s="19">
        <v>1</v>
      </c>
      <c r="G23" s="19" t="s">
        <v>36</v>
      </c>
      <c r="H23" s="19">
        <v>1</v>
      </c>
      <c r="I23" s="20">
        <v>60</v>
      </c>
      <c r="J23" s="20">
        <v>1</v>
      </c>
      <c r="K23" s="19"/>
    </row>
    <row r="24" spans="1:85" s="5" customFormat="1" ht="27" customHeight="1" x14ac:dyDescent="0.25">
      <c r="A24" s="71" t="s">
        <v>29</v>
      </c>
      <c r="B24" s="72"/>
      <c r="C24" s="72"/>
      <c r="D24" s="72"/>
      <c r="E24" s="72"/>
      <c r="F24" s="72"/>
      <c r="G24" s="72"/>
      <c r="H24" s="72"/>
      <c r="I24" s="72"/>
      <c r="J24" s="72"/>
      <c r="K24" s="73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</row>
    <row r="25" spans="1:85" s="6" customFormat="1" ht="60.75" customHeight="1" x14ac:dyDescent="0.25">
      <c r="A25" s="19">
        <v>1</v>
      </c>
      <c r="B25" s="19">
        <v>5340201</v>
      </c>
      <c r="C25" s="19">
        <v>6340201</v>
      </c>
      <c r="D25" s="35" t="s">
        <v>6</v>
      </c>
      <c r="E25" s="19">
        <v>50</v>
      </c>
      <c r="F25" s="19">
        <v>1</v>
      </c>
      <c r="G25" s="20" t="s">
        <v>36</v>
      </c>
      <c r="H25" s="19">
        <v>1</v>
      </c>
      <c r="I25" s="19">
        <v>9</v>
      </c>
      <c r="J25" s="19"/>
      <c r="K25" s="22" t="s">
        <v>67</v>
      </c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</row>
    <row r="26" spans="1:85" s="6" customFormat="1" ht="32.25" customHeight="1" x14ac:dyDescent="0.25">
      <c r="A26" s="19">
        <v>2</v>
      </c>
      <c r="B26" s="19">
        <v>5340302</v>
      </c>
      <c r="C26" s="19">
        <v>6340302</v>
      </c>
      <c r="D26" s="35" t="s">
        <v>7</v>
      </c>
      <c r="E26" s="19">
        <v>50</v>
      </c>
      <c r="F26" s="19">
        <v>1</v>
      </c>
      <c r="G26" s="20" t="s">
        <v>36</v>
      </c>
      <c r="H26" s="60">
        <v>1</v>
      </c>
      <c r="I26" s="19">
        <v>76</v>
      </c>
      <c r="J26" s="60">
        <v>2</v>
      </c>
      <c r="K26" s="19"/>
    </row>
    <row r="27" spans="1:85" s="6" customFormat="1" ht="33" customHeight="1" x14ac:dyDescent="0.25">
      <c r="A27" s="19">
        <v>3</v>
      </c>
      <c r="B27" s="19">
        <v>5340417</v>
      </c>
      <c r="C27" s="19">
        <v>6340417</v>
      </c>
      <c r="D27" s="43" t="s">
        <v>8</v>
      </c>
      <c r="E27" s="19">
        <v>50</v>
      </c>
      <c r="F27" s="19">
        <v>1</v>
      </c>
      <c r="G27" s="20"/>
      <c r="H27" s="19">
        <v>1</v>
      </c>
      <c r="I27" s="19">
        <v>56</v>
      </c>
      <c r="J27" s="19">
        <v>1</v>
      </c>
      <c r="K27" s="19"/>
    </row>
    <row r="28" spans="1:85" s="14" customFormat="1" ht="52.5" customHeight="1" x14ac:dyDescent="0.25">
      <c r="A28" s="19">
        <v>4</v>
      </c>
      <c r="B28" s="19"/>
      <c r="C28" s="19"/>
      <c r="D28" s="43" t="s">
        <v>48</v>
      </c>
      <c r="E28" s="19">
        <v>50</v>
      </c>
      <c r="F28" s="19">
        <v>1</v>
      </c>
      <c r="G28" s="20" t="s">
        <v>36</v>
      </c>
      <c r="H28" s="19">
        <v>1</v>
      </c>
      <c r="I28" s="19">
        <v>3</v>
      </c>
      <c r="J28" s="19"/>
      <c r="K28" s="22" t="s">
        <v>67</v>
      </c>
    </row>
    <row r="29" spans="1:85" s="6" customFormat="1" ht="25.5" customHeight="1" x14ac:dyDescent="0.25">
      <c r="A29" s="19"/>
      <c r="B29" s="19"/>
      <c r="C29" s="20">
        <f t="shared" ref="C29:F29" si="3">SUM(C25:C28)</f>
        <v>19020920</v>
      </c>
      <c r="D29" s="20"/>
      <c r="E29" s="20">
        <f t="shared" si="3"/>
        <v>200</v>
      </c>
      <c r="F29" s="20">
        <f t="shared" si="3"/>
        <v>4</v>
      </c>
      <c r="G29" s="19"/>
      <c r="H29" s="20">
        <f t="shared" ref="H29:J29" si="4">SUM(H25:H28)</f>
        <v>4</v>
      </c>
      <c r="I29" s="20">
        <f t="shared" si="4"/>
        <v>144</v>
      </c>
      <c r="J29" s="20">
        <f t="shared" si="4"/>
        <v>3</v>
      </c>
      <c r="K29" s="20"/>
    </row>
    <row r="30" spans="1:85" s="5" customFormat="1" ht="27.75" customHeight="1" x14ac:dyDescent="0.25">
      <c r="A30" s="78" t="s">
        <v>30</v>
      </c>
      <c r="B30" s="79"/>
      <c r="C30" s="79"/>
      <c r="D30" s="79"/>
      <c r="E30" s="79"/>
      <c r="F30" s="79"/>
      <c r="G30" s="79"/>
      <c r="H30" s="79"/>
      <c r="I30" s="79"/>
      <c r="J30" s="79"/>
      <c r="K30" s="80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</row>
    <row r="31" spans="1:85" s="6" customFormat="1" ht="28.5" customHeight="1" x14ac:dyDescent="0.25">
      <c r="A31" s="51">
        <v>1</v>
      </c>
      <c r="B31" s="51">
        <v>5510201</v>
      </c>
      <c r="C31" s="51">
        <v>6510201</v>
      </c>
      <c r="D31" s="52" t="s">
        <v>9</v>
      </c>
      <c r="E31" s="51">
        <v>450</v>
      </c>
      <c r="F31" s="51">
        <v>9</v>
      </c>
      <c r="G31" s="51" t="s">
        <v>36</v>
      </c>
      <c r="H31" s="51">
        <v>9</v>
      </c>
      <c r="I31" s="51">
        <v>505</v>
      </c>
      <c r="J31" s="53">
        <v>9</v>
      </c>
      <c r="K31" s="51" t="s">
        <v>63</v>
      </c>
    </row>
    <row r="32" spans="1:85" s="6" customFormat="1" ht="36" customHeight="1" x14ac:dyDescent="0.25">
      <c r="A32" s="19">
        <v>2</v>
      </c>
      <c r="B32" s="19">
        <v>5510212</v>
      </c>
      <c r="C32" s="19">
        <v>6510212</v>
      </c>
      <c r="D32" s="35" t="s">
        <v>10</v>
      </c>
      <c r="E32" s="19">
        <v>150</v>
      </c>
      <c r="F32" s="19">
        <v>3</v>
      </c>
      <c r="G32" s="19" t="s">
        <v>36</v>
      </c>
      <c r="H32" s="19">
        <v>3</v>
      </c>
      <c r="I32" s="19">
        <v>74</v>
      </c>
      <c r="J32" s="21">
        <v>2</v>
      </c>
      <c r="K32" s="22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</row>
    <row r="33" spans="1:85" s="6" customFormat="1" ht="33" customHeight="1" x14ac:dyDescent="0.25">
      <c r="A33" s="19">
        <v>3</v>
      </c>
      <c r="B33" s="19">
        <v>5520155</v>
      </c>
      <c r="C33" s="19">
        <v>6520155</v>
      </c>
      <c r="D33" s="43" t="s">
        <v>12</v>
      </c>
      <c r="E33" s="19">
        <v>100</v>
      </c>
      <c r="F33" s="19">
        <v>2</v>
      </c>
      <c r="G33" s="19" t="s">
        <v>36</v>
      </c>
      <c r="H33" s="19">
        <v>2</v>
      </c>
      <c r="I33" s="19">
        <v>38</v>
      </c>
      <c r="J33" s="21">
        <v>1</v>
      </c>
      <c r="K33" s="22"/>
    </row>
    <row r="34" spans="1:85" s="6" customFormat="1" ht="33" customHeight="1" x14ac:dyDescent="0.25">
      <c r="A34" s="19">
        <v>4</v>
      </c>
      <c r="B34" s="19">
        <v>5520121</v>
      </c>
      <c r="C34" s="19">
        <v>6520121</v>
      </c>
      <c r="D34" s="35" t="s">
        <v>11</v>
      </c>
      <c r="E34" s="19">
        <v>50</v>
      </c>
      <c r="F34" s="19">
        <v>1</v>
      </c>
      <c r="G34" s="19" t="s">
        <v>36</v>
      </c>
      <c r="H34" s="19">
        <v>1</v>
      </c>
      <c r="I34" s="19">
        <v>37</v>
      </c>
      <c r="J34" s="21">
        <v>1</v>
      </c>
      <c r="K34" s="22"/>
    </row>
    <row r="35" spans="1:85" s="6" customFormat="1" ht="26.25" customHeight="1" x14ac:dyDescent="0.25">
      <c r="A35" s="19"/>
      <c r="B35" s="19"/>
      <c r="C35" s="20">
        <f>SUM(C31:C34)</f>
        <v>26060689</v>
      </c>
      <c r="D35" s="20"/>
      <c r="E35" s="20">
        <f>SUM(E31:E34)</f>
        <v>750</v>
      </c>
      <c r="F35" s="20">
        <f>SUM(F31:F34)</f>
        <v>15</v>
      </c>
      <c r="G35" s="19"/>
      <c r="H35" s="20">
        <f>SUM(H31:H34)</f>
        <v>15</v>
      </c>
      <c r="I35" s="20">
        <f>SUM(I31:I34)</f>
        <v>654</v>
      </c>
      <c r="J35" s="20">
        <f>SUM(J31:J34)</f>
        <v>13</v>
      </c>
      <c r="K35" s="20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</row>
    <row r="36" spans="1:85" s="5" customFormat="1" ht="29.25" customHeight="1" x14ac:dyDescent="0.25">
      <c r="A36" s="81" t="s">
        <v>31</v>
      </c>
      <c r="B36" s="82"/>
      <c r="C36" s="82"/>
      <c r="D36" s="82"/>
      <c r="E36" s="82"/>
      <c r="F36" s="82"/>
      <c r="G36" s="82"/>
      <c r="H36" s="82"/>
      <c r="I36" s="82"/>
      <c r="J36" s="82"/>
      <c r="K36" s="83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  <c r="BM36" s="6"/>
      <c r="BN36" s="6"/>
      <c r="BO36" s="6"/>
      <c r="BP36" s="6"/>
      <c r="BQ36" s="6"/>
      <c r="BR36" s="6"/>
      <c r="BS36" s="6"/>
      <c r="BT36" s="6"/>
      <c r="BU36" s="6"/>
      <c r="BV36" s="6"/>
      <c r="BW36" s="6"/>
      <c r="BX36" s="6"/>
      <c r="BY36" s="6"/>
      <c r="BZ36" s="6"/>
      <c r="CA36" s="6"/>
      <c r="CB36" s="6"/>
      <c r="CC36" s="6"/>
      <c r="CD36" s="6"/>
      <c r="CE36" s="6"/>
      <c r="CF36" s="6"/>
      <c r="CG36" s="6"/>
    </row>
    <row r="37" spans="1:85" s="6" customFormat="1" ht="24" customHeight="1" x14ac:dyDescent="0.25">
      <c r="A37" s="51">
        <v>1</v>
      </c>
      <c r="B37" s="51">
        <v>5510216</v>
      </c>
      <c r="C37" s="51">
        <v>6510216</v>
      </c>
      <c r="D37" s="52" t="s">
        <v>13</v>
      </c>
      <c r="E37" s="51">
        <v>900</v>
      </c>
      <c r="F37" s="51">
        <v>16</v>
      </c>
      <c r="G37" s="51" t="s">
        <v>36</v>
      </c>
      <c r="H37" s="51">
        <v>19</v>
      </c>
      <c r="I37" s="51">
        <v>1102</v>
      </c>
      <c r="J37" s="51">
        <v>19</v>
      </c>
      <c r="K37" s="51" t="s">
        <v>64</v>
      </c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</row>
    <row r="38" spans="1:85" s="6" customFormat="1" ht="23.25" customHeight="1" x14ac:dyDescent="0.25">
      <c r="A38" s="19"/>
      <c r="B38" s="19"/>
      <c r="C38" s="20">
        <f>SUM(C37:C37)</f>
        <v>6510216</v>
      </c>
      <c r="D38" s="20"/>
      <c r="E38" s="20">
        <f>SUM(E37:E37)</f>
        <v>900</v>
      </c>
      <c r="F38" s="20">
        <f>SUM(F37:F37)</f>
        <v>16</v>
      </c>
      <c r="G38" s="19"/>
      <c r="H38" s="20">
        <f>SUM(H37)</f>
        <v>19</v>
      </c>
      <c r="I38" s="20">
        <f t="shared" ref="I38:J38" si="5">SUM(I37)</f>
        <v>1102</v>
      </c>
      <c r="J38" s="20">
        <f t="shared" si="5"/>
        <v>19</v>
      </c>
      <c r="K38" s="20"/>
    </row>
    <row r="39" spans="1:85" s="5" customFormat="1" ht="33" customHeight="1" x14ac:dyDescent="0.25">
      <c r="A39" s="65" t="s">
        <v>32</v>
      </c>
      <c r="B39" s="66"/>
      <c r="C39" s="66"/>
      <c r="D39" s="66"/>
      <c r="E39" s="66"/>
      <c r="F39" s="66"/>
      <c r="G39" s="66"/>
      <c r="H39" s="66"/>
      <c r="I39" s="66"/>
      <c r="J39" s="66"/>
      <c r="K39" s="67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</row>
    <row r="40" spans="1:85" s="6" customFormat="1" ht="29.25" customHeight="1" x14ac:dyDescent="0.25">
      <c r="A40" s="19">
        <v>1</v>
      </c>
      <c r="B40" s="19">
        <v>5510211</v>
      </c>
      <c r="C40" s="19">
        <v>6510211</v>
      </c>
      <c r="D40" s="35" t="s">
        <v>14</v>
      </c>
      <c r="E40" s="19">
        <v>100</v>
      </c>
      <c r="F40" s="19">
        <v>2</v>
      </c>
      <c r="G40" s="19" t="s">
        <v>36</v>
      </c>
      <c r="H40" s="19">
        <v>2</v>
      </c>
      <c r="I40" s="19">
        <v>60</v>
      </c>
      <c r="J40" s="44">
        <v>1</v>
      </c>
      <c r="K40" s="4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</row>
    <row r="41" spans="1:85" s="6" customFormat="1" ht="29.25" customHeight="1" x14ac:dyDescent="0.25">
      <c r="A41" s="19">
        <v>2</v>
      </c>
      <c r="B41" s="19">
        <v>5520205</v>
      </c>
      <c r="C41" s="19">
        <v>6520205</v>
      </c>
      <c r="D41" s="43" t="s">
        <v>16</v>
      </c>
      <c r="E41" s="19">
        <v>100</v>
      </c>
      <c r="F41" s="19">
        <v>2</v>
      </c>
      <c r="G41" s="19" t="s">
        <v>36</v>
      </c>
      <c r="H41" s="19">
        <v>2</v>
      </c>
      <c r="I41" s="19">
        <v>80</v>
      </c>
      <c r="J41" s="44">
        <v>2</v>
      </c>
      <c r="K41" s="46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</row>
    <row r="42" spans="1:85" s="6" customFormat="1" ht="24.75" customHeight="1" x14ac:dyDescent="0.25">
      <c r="A42" s="19">
        <v>3</v>
      </c>
      <c r="B42" s="19">
        <v>5520255</v>
      </c>
      <c r="C42" s="19">
        <v>6520255</v>
      </c>
      <c r="D42" s="43" t="s">
        <v>17</v>
      </c>
      <c r="E42" s="19">
        <v>100</v>
      </c>
      <c r="F42" s="19">
        <v>2</v>
      </c>
      <c r="G42" s="19" t="s">
        <v>36</v>
      </c>
      <c r="H42" s="19">
        <v>3</v>
      </c>
      <c r="I42" s="19">
        <v>158</v>
      </c>
      <c r="J42" s="44">
        <v>3</v>
      </c>
      <c r="K42" s="46" t="s">
        <v>65</v>
      </c>
    </row>
    <row r="43" spans="1:85" s="6" customFormat="1" ht="25.5" customHeight="1" x14ac:dyDescent="0.25">
      <c r="A43" s="19">
        <v>4</v>
      </c>
      <c r="B43" s="19">
        <v>5520114</v>
      </c>
      <c r="C43" s="19">
        <v>6520114</v>
      </c>
      <c r="D43" s="35" t="s">
        <v>15</v>
      </c>
      <c r="E43" s="19">
        <v>50</v>
      </c>
      <c r="F43" s="19">
        <v>1</v>
      </c>
      <c r="G43" s="19" t="s">
        <v>36</v>
      </c>
      <c r="H43" s="19">
        <v>1</v>
      </c>
      <c r="I43" s="60">
        <v>15</v>
      </c>
      <c r="J43" s="61">
        <v>1</v>
      </c>
      <c r="K43" s="46"/>
    </row>
    <row r="44" spans="1:85" s="6" customFormat="1" ht="29.25" customHeight="1" x14ac:dyDescent="0.25">
      <c r="A44" s="19"/>
      <c r="B44" s="19"/>
      <c r="C44" s="20">
        <f t="shared" ref="C44:F44" si="6">SUM(C40:C43)</f>
        <v>26070785</v>
      </c>
      <c r="D44" s="20"/>
      <c r="E44" s="20">
        <f t="shared" si="6"/>
        <v>350</v>
      </c>
      <c r="F44" s="20">
        <f t="shared" si="6"/>
        <v>7</v>
      </c>
      <c r="G44" s="19"/>
      <c r="H44" s="20">
        <f>SUM(H40:H43)</f>
        <v>8</v>
      </c>
      <c r="I44" s="20">
        <f>SUM(I40:I43)</f>
        <v>313</v>
      </c>
      <c r="J44" s="20">
        <f>SUM(J40:J43)</f>
        <v>7</v>
      </c>
      <c r="K44" s="46"/>
    </row>
    <row r="45" spans="1:85" s="5" customFormat="1" ht="27.75" customHeight="1" x14ac:dyDescent="0.25">
      <c r="A45" s="68" t="s">
        <v>33</v>
      </c>
      <c r="B45" s="69"/>
      <c r="C45" s="69"/>
      <c r="D45" s="69"/>
      <c r="E45" s="69"/>
      <c r="F45" s="69"/>
      <c r="G45" s="69"/>
      <c r="H45" s="69"/>
      <c r="I45" s="69"/>
      <c r="J45" s="69"/>
      <c r="K45" s="70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</row>
    <row r="46" spans="1:85" s="6" customFormat="1" ht="25.5" customHeight="1" x14ac:dyDescent="0.25">
      <c r="A46" s="51">
        <v>1</v>
      </c>
      <c r="B46" s="51">
        <v>5510303</v>
      </c>
      <c r="C46" s="51">
        <v>6510303</v>
      </c>
      <c r="D46" s="57" t="s">
        <v>18</v>
      </c>
      <c r="E46" s="51">
        <v>100</v>
      </c>
      <c r="F46" s="51">
        <v>2</v>
      </c>
      <c r="G46" s="51" t="s">
        <v>36</v>
      </c>
      <c r="H46" s="51">
        <v>3</v>
      </c>
      <c r="I46" s="51">
        <v>163</v>
      </c>
      <c r="J46" s="55">
        <v>3</v>
      </c>
      <c r="K46" s="56" t="s">
        <v>66</v>
      </c>
    </row>
    <row r="47" spans="1:85" s="6" customFormat="1" ht="36.75" customHeight="1" x14ac:dyDescent="0.25">
      <c r="A47" s="19">
        <v>2</v>
      </c>
      <c r="B47" s="19">
        <v>5510305</v>
      </c>
      <c r="C47" s="19">
        <v>6510305</v>
      </c>
      <c r="D47" s="43" t="s">
        <v>25</v>
      </c>
      <c r="E47" s="19">
        <v>50</v>
      </c>
      <c r="F47" s="19">
        <v>1</v>
      </c>
      <c r="G47" s="19" t="s">
        <v>36</v>
      </c>
      <c r="H47" s="19">
        <v>2</v>
      </c>
      <c r="I47" s="19">
        <v>89</v>
      </c>
      <c r="J47" s="44">
        <v>2</v>
      </c>
      <c r="K47" s="47"/>
    </row>
    <row r="48" spans="1:85" s="6" customFormat="1" ht="39" customHeight="1" x14ac:dyDescent="0.25">
      <c r="A48" s="19">
        <v>3</v>
      </c>
      <c r="B48" s="19">
        <v>5520217</v>
      </c>
      <c r="C48" s="19">
        <v>6520217</v>
      </c>
      <c r="D48" s="43" t="s">
        <v>19</v>
      </c>
      <c r="E48" s="19">
        <v>50</v>
      </c>
      <c r="F48" s="19">
        <v>1</v>
      </c>
      <c r="G48" s="19" t="s">
        <v>36</v>
      </c>
      <c r="H48" s="19">
        <v>1</v>
      </c>
      <c r="I48" s="62">
        <v>6</v>
      </c>
      <c r="J48" s="44"/>
      <c r="K48" s="47" t="s">
        <v>69</v>
      </c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</row>
    <row r="49" spans="1:85" s="6" customFormat="1" ht="37.5" customHeight="1" x14ac:dyDescent="0.25">
      <c r="A49" s="19">
        <v>4</v>
      </c>
      <c r="B49" s="19">
        <v>5520225</v>
      </c>
      <c r="C49" s="19">
        <v>6520225</v>
      </c>
      <c r="D49" s="35" t="s">
        <v>20</v>
      </c>
      <c r="E49" s="19">
        <v>50</v>
      </c>
      <c r="F49" s="19">
        <v>1</v>
      </c>
      <c r="G49" s="19" t="s">
        <v>36</v>
      </c>
      <c r="H49" s="19">
        <v>1</v>
      </c>
      <c r="I49" s="60">
        <v>23</v>
      </c>
      <c r="J49" s="61">
        <v>1</v>
      </c>
      <c r="K49" s="48"/>
    </row>
    <row r="50" spans="1:85" s="6" customFormat="1" ht="25.5" customHeight="1" x14ac:dyDescent="0.25">
      <c r="A50" s="51">
        <v>5</v>
      </c>
      <c r="B50" s="51">
        <v>5520227</v>
      </c>
      <c r="C50" s="51">
        <v>6520227</v>
      </c>
      <c r="D50" s="52" t="s">
        <v>21</v>
      </c>
      <c r="E50" s="51">
        <v>200</v>
      </c>
      <c r="F50" s="51">
        <v>4</v>
      </c>
      <c r="G50" s="51" t="s">
        <v>36</v>
      </c>
      <c r="H50" s="54">
        <v>4</v>
      </c>
      <c r="I50" s="54">
        <v>225</v>
      </c>
      <c r="J50" s="55">
        <v>4</v>
      </c>
      <c r="K50" s="56" t="s">
        <v>63</v>
      </c>
    </row>
    <row r="51" spans="1:85" s="14" customFormat="1" ht="25.5" customHeight="1" x14ac:dyDescent="0.25">
      <c r="A51" s="51">
        <v>6</v>
      </c>
      <c r="B51" s="51"/>
      <c r="C51" s="51"/>
      <c r="D51" s="52" t="s">
        <v>45</v>
      </c>
      <c r="E51" s="51">
        <v>50</v>
      </c>
      <c r="F51" s="51">
        <v>1</v>
      </c>
      <c r="G51" s="51"/>
      <c r="H51" s="51">
        <v>2</v>
      </c>
      <c r="I51" s="51">
        <v>96</v>
      </c>
      <c r="J51" s="55">
        <v>2</v>
      </c>
      <c r="K51" s="56"/>
    </row>
    <row r="52" spans="1:85" s="6" customFormat="1" ht="24" customHeight="1" x14ac:dyDescent="0.25">
      <c r="A52" s="19"/>
      <c r="B52" s="19"/>
      <c r="C52" s="20">
        <f>SUM(C46:C50)</f>
        <v>32581277</v>
      </c>
      <c r="D52" s="20"/>
      <c r="E52" s="20">
        <f>SUM(E46:E51)</f>
        <v>500</v>
      </c>
      <c r="F52" s="20">
        <f>SUM(F46:F51)</f>
        <v>10</v>
      </c>
      <c r="G52" s="19"/>
      <c r="H52" s="20">
        <f>SUM(H46:H51)</f>
        <v>13</v>
      </c>
      <c r="I52" s="20">
        <f>SUM(I46:I51)</f>
        <v>602</v>
      </c>
      <c r="J52" s="20">
        <f>SUM(J46:J51)</f>
        <v>12</v>
      </c>
      <c r="K52" s="20"/>
    </row>
    <row r="53" spans="1:85" s="5" customFormat="1" ht="33" customHeight="1" x14ac:dyDescent="0.25">
      <c r="A53" s="71" t="s">
        <v>34</v>
      </c>
      <c r="B53" s="72"/>
      <c r="C53" s="72"/>
      <c r="D53" s="72"/>
      <c r="E53" s="72"/>
      <c r="F53" s="72"/>
      <c r="G53" s="72"/>
      <c r="H53" s="72"/>
      <c r="I53" s="72"/>
      <c r="J53" s="72"/>
      <c r="K53" s="73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</row>
    <row r="54" spans="1:85" s="6" customFormat="1" ht="33" customHeight="1" x14ac:dyDescent="0.25">
      <c r="A54" s="19">
        <v>1</v>
      </c>
      <c r="B54" s="19">
        <v>5540204</v>
      </c>
      <c r="C54" s="19">
        <v>6540204</v>
      </c>
      <c r="D54" s="35" t="s">
        <v>50</v>
      </c>
      <c r="E54" s="19">
        <v>100</v>
      </c>
      <c r="F54" s="19">
        <v>2</v>
      </c>
      <c r="G54" s="19" t="s">
        <v>36</v>
      </c>
      <c r="H54" s="19">
        <v>2</v>
      </c>
      <c r="I54" s="19">
        <v>59</v>
      </c>
      <c r="J54" s="19">
        <v>1</v>
      </c>
      <c r="K54" s="1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</row>
    <row r="55" spans="1:85" s="6" customFormat="1" ht="33" customHeight="1" x14ac:dyDescent="0.25">
      <c r="A55" s="19">
        <v>2</v>
      </c>
      <c r="B55" s="19">
        <v>5540205</v>
      </c>
      <c r="C55" s="19">
        <v>6540205</v>
      </c>
      <c r="D55" s="35" t="s">
        <v>22</v>
      </c>
      <c r="E55" s="19">
        <v>50</v>
      </c>
      <c r="F55" s="19">
        <v>1</v>
      </c>
      <c r="G55" s="19" t="s">
        <v>36</v>
      </c>
      <c r="H55" s="19">
        <v>1</v>
      </c>
      <c r="I55" s="19">
        <v>6</v>
      </c>
      <c r="J55" s="19"/>
      <c r="K55" s="49" t="s">
        <v>70</v>
      </c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7"/>
      <c r="AL55" s="27"/>
      <c r="AM55" s="27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  <c r="BK55" s="9"/>
      <c r="BL55" s="9"/>
      <c r="BM55" s="9"/>
      <c r="BN55" s="9"/>
      <c r="BO55" s="9"/>
      <c r="BP55" s="9"/>
      <c r="BQ55" s="9"/>
      <c r="BR55" s="9"/>
      <c r="BS55" s="9"/>
      <c r="BT55" s="9"/>
      <c r="BU55" s="9"/>
      <c r="BV55" s="9"/>
      <c r="BW55" s="9"/>
      <c r="BX55" s="9"/>
      <c r="BY55" s="9"/>
      <c r="BZ55" s="9"/>
      <c r="CA55" s="9"/>
      <c r="CB55" s="9"/>
      <c r="CC55" s="9"/>
      <c r="CD55" s="9"/>
      <c r="CE55" s="9"/>
      <c r="CF55" s="9"/>
      <c r="CG55" s="9"/>
    </row>
    <row r="56" spans="1:85" s="6" customFormat="1" ht="33" customHeight="1" x14ac:dyDescent="0.25">
      <c r="A56" s="19">
        <v>3</v>
      </c>
      <c r="B56" s="19">
        <v>5540207</v>
      </c>
      <c r="C56" s="19">
        <v>6540207</v>
      </c>
      <c r="D56" s="35" t="s">
        <v>23</v>
      </c>
      <c r="E56" s="19">
        <v>50</v>
      </c>
      <c r="F56" s="19">
        <v>1</v>
      </c>
      <c r="G56" s="19"/>
      <c r="H56" s="22">
        <v>1</v>
      </c>
      <c r="I56" s="22">
        <v>0</v>
      </c>
      <c r="J56" s="22"/>
      <c r="K56" s="22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27"/>
      <c r="AK56" s="27"/>
      <c r="AL56" s="27"/>
      <c r="AM56" s="27"/>
      <c r="AN56" s="27"/>
      <c r="AO56" s="27"/>
      <c r="AP56" s="27"/>
      <c r="AQ56" s="27"/>
      <c r="AR56" s="27"/>
      <c r="AS56" s="27"/>
      <c r="AT56" s="27"/>
      <c r="AU56" s="27"/>
      <c r="AV56" s="27"/>
      <c r="AW56" s="27"/>
      <c r="AX56" s="27"/>
      <c r="AY56" s="27"/>
      <c r="AZ56" s="9"/>
      <c r="BA56" s="9"/>
      <c r="BB56" s="9"/>
      <c r="BC56" s="9"/>
      <c r="BD56" s="9"/>
      <c r="BE56" s="9"/>
      <c r="BF56" s="9"/>
      <c r="BG56" s="9"/>
      <c r="BH56" s="9"/>
      <c r="BI56" s="9"/>
      <c r="BJ56" s="9"/>
      <c r="BK56" s="9"/>
      <c r="BL56" s="9"/>
      <c r="BM56" s="9"/>
      <c r="BN56" s="9"/>
      <c r="BO56" s="9"/>
      <c r="BP56" s="9"/>
      <c r="BQ56" s="9"/>
      <c r="BR56" s="9"/>
      <c r="BS56" s="9"/>
      <c r="BT56" s="9"/>
      <c r="BU56" s="9"/>
      <c r="BV56" s="9"/>
      <c r="BW56" s="9"/>
      <c r="BX56" s="9"/>
      <c r="BY56" s="9"/>
      <c r="BZ56" s="9"/>
      <c r="CA56" s="9"/>
      <c r="CB56" s="9"/>
      <c r="CC56" s="9"/>
      <c r="CD56" s="9"/>
      <c r="CE56" s="9"/>
      <c r="CF56" s="9"/>
      <c r="CG56" s="9"/>
    </row>
    <row r="57" spans="1:85" s="6" customFormat="1" ht="33" customHeight="1" x14ac:dyDescent="0.25">
      <c r="A57" s="19"/>
      <c r="B57" s="19"/>
      <c r="C57" s="20">
        <f t="shared" ref="C57:J57" si="7">SUM(C53:C56)</f>
        <v>19620616</v>
      </c>
      <c r="D57" s="20"/>
      <c r="E57" s="20">
        <f t="shared" si="7"/>
        <v>200</v>
      </c>
      <c r="F57" s="20">
        <f t="shared" si="7"/>
        <v>4</v>
      </c>
      <c r="G57" s="20">
        <f t="shared" si="7"/>
        <v>0</v>
      </c>
      <c r="H57" s="20">
        <f t="shared" si="7"/>
        <v>4</v>
      </c>
      <c r="I57" s="20">
        <f t="shared" si="7"/>
        <v>65</v>
      </c>
      <c r="J57" s="20">
        <f t="shared" si="7"/>
        <v>1</v>
      </c>
      <c r="K57" s="20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/>
      <c r="AP57" s="27"/>
      <c r="AQ57" s="27"/>
      <c r="AR57" s="27"/>
      <c r="AS57" s="27"/>
      <c r="AT57" s="27"/>
      <c r="AU57" s="27"/>
      <c r="AV57" s="27"/>
      <c r="AW57" s="27"/>
      <c r="AX57" s="27"/>
      <c r="AY57" s="27"/>
      <c r="AZ57" s="27"/>
      <c r="BA57" s="27"/>
      <c r="BB57" s="27"/>
      <c r="BC57" s="27"/>
      <c r="BD57" s="27"/>
      <c r="BE57" s="27"/>
      <c r="BF57" s="27"/>
      <c r="BG57" s="27"/>
      <c r="BH57" s="27"/>
      <c r="BI57" s="27"/>
      <c r="BJ57" s="27"/>
      <c r="BK57" s="27"/>
      <c r="BL57" s="27"/>
      <c r="BM57" s="27"/>
      <c r="BN57" s="27"/>
      <c r="BO57" s="27"/>
      <c r="BP57" s="27"/>
      <c r="BQ57" s="27"/>
      <c r="BR57" s="27"/>
      <c r="BS57" s="27"/>
      <c r="BT57" s="27"/>
      <c r="BU57" s="27"/>
      <c r="BV57" s="27"/>
      <c r="BW57" s="27"/>
      <c r="BX57" s="27"/>
      <c r="BY57" s="27"/>
      <c r="BZ57" s="27"/>
      <c r="CA57" s="27"/>
      <c r="CB57" s="27"/>
      <c r="CC57" s="27"/>
      <c r="CD57" s="27"/>
      <c r="CE57" s="27"/>
      <c r="CF57" s="27"/>
      <c r="CG57" s="27"/>
    </row>
    <row r="58" spans="1:85" s="6" customFormat="1" ht="33" customHeight="1" x14ac:dyDescent="0.25">
      <c r="A58" s="16"/>
      <c r="B58" s="29">
        <v>5540207</v>
      </c>
      <c r="C58" s="8">
        <f>SUM(C18+C20+C29+C35+C38+C44+C52+C57)</f>
        <v>174965865</v>
      </c>
      <c r="D58" s="8" t="s">
        <v>58</v>
      </c>
      <c r="E58" s="26">
        <f>SUM(E18+E20+E23+E29+E35+E38+E44+E52+E57)</f>
        <v>3550</v>
      </c>
      <c r="F58" s="26">
        <f>SUM(F18+F20+F23+F29+F35+F38+F44+F52+F57)</f>
        <v>69</v>
      </c>
      <c r="G58" s="50" t="s">
        <v>36</v>
      </c>
      <c r="H58" s="26">
        <f>SUM(H18+H20+H23+H29+H35+H38+H44+H52+H57)</f>
        <v>76</v>
      </c>
      <c r="I58" s="26">
        <f>SUM(I18+I20+I23+I29+I35+I38+I44+I52+I57)</f>
        <v>3314</v>
      </c>
      <c r="J58" s="26">
        <f>SUM(J18+J20+J23+J29+J35+J38+J44+J52+J57)</f>
        <v>66</v>
      </c>
      <c r="K58" s="8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/>
      <c r="AP58" s="27"/>
      <c r="AQ58" s="27"/>
      <c r="AR58" s="27"/>
      <c r="AS58" s="27"/>
      <c r="AT58" s="27"/>
      <c r="AU58" s="27"/>
      <c r="AV58" s="27"/>
      <c r="AW58" s="27"/>
      <c r="AX58" s="27"/>
      <c r="AY58" s="27"/>
      <c r="AZ58" s="27"/>
      <c r="BA58" s="27"/>
      <c r="BB58" s="27"/>
      <c r="BC58" s="27"/>
      <c r="BD58" s="27"/>
      <c r="BE58" s="27"/>
      <c r="BF58" s="27"/>
      <c r="BG58" s="27"/>
      <c r="BH58" s="27"/>
      <c r="BI58" s="27"/>
      <c r="BJ58" s="27"/>
      <c r="BK58" s="27"/>
      <c r="BL58" s="27"/>
      <c r="BM58" s="27"/>
      <c r="BN58" s="27"/>
      <c r="BO58" s="27"/>
      <c r="BP58" s="27"/>
      <c r="BQ58" s="27"/>
      <c r="BR58" s="27"/>
      <c r="BS58" s="27"/>
      <c r="BT58" s="27"/>
      <c r="BU58" s="27"/>
      <c r="BV58" s="27"/>
      <c r="BW58" s="27"/>
      <c r="BX58" s="27"/>
      <c r="BY58" s="27"/>
      <c r="BZ58" s="27"/>
      <c r="CA58" s="27"/>
      <c r="CB58" s="27"/>
      <c r="CC58" s="27"/>
      <c r="CD58" s="27"/>
      <c r="CE58" s="27"/>
      <c r="CF58" s="27"/>
      <c r="CG58" s="27"/>
    </row>
  </sheetData>
  <mergeCells count="15">
    <mergeCell ref="F4:K4"/>
    <mergeCell ref="A1:E1"/>
    <mergeCell ref="F1:K1"/>
    <mergeCell ref="A2:E2"/>
    <mergeCell ref="F2:K2"/>
    <mergeCell ref="A3:E3"/>
    <mergeCell ref="A39:K39"/>
    <mergeCell ref="A45:K45"/>
    <mergeCell ref="A53:K53"/>
    <mergeCell ref="A6:K6"/>
    <mergeCell ref="A9:K9"/>
    <mergeCell ref="A19:K19"/>
    <mergeCell ref="A24:K24"/>
    <mergeCell ref="A30:K30"/>
    <mergeCell ref="A36:K36"/>
  </mergeCells>
  <pageMargins left="0.25" right="0" top="0.3" bottom="0.4" header="0" footer="0.25"/>
  <pageSetup paperSize="9" orientation="portrait" r:id="rId1"/>
  <headerFooter>
    <oddFooter>&amp;C&amp;P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8BE2FF-A7F8-46DC-A4C3-F88C95E13787}">
  <dimension ref="A1:CG58"/>
  <sheetViews>
    <sheetView zoomScale="85" zoomScaleNormal="85" workbookViewId="0">
      <selection activeCell="N6" sqref="N6"/>
    </sheetView>
  </sheetViews>
  <sheetFormatPr defaultRowHeight="15.75" x14ac:dyDescent="0.25"/>
  <cols>
    <col min="1" max="1" width="4.5" style="31" customWidth="1"/>
    <col min="2" max="2" width="7.375" style="1" hidden="1" customWidth="1"/>
    <col min="3" max="3" width="3.375" style="1" hidden="1" customWidth="1"/>
    <col min="4" max="4" width="26.75" style="1" customWidth="1"/>
    <col min="5" max="5" width="8.875" style="1" customWidth="1"/>
    <col min="6" max="6" width="8.25" style="2" customWidth="1"/>
    <col min="7" max="7" width="8.625" style="3" hidden="1" customWidth="1"/>
    <col min="8" max="8" width="11.5" style="17" customWidth="1"/>
    <col min="9" max="9" width="10.625" style="17" customWidth="1"/>
    <col min="10" max="10" width="8" style="25" customWidth="1"/>
    <col min="11" max="11" width="15.5" style="3" customWidth="1"/>
    <col min="12" max="16384" width="9" style="2"/>
  </cols>
  <sheetData>
    <row r="1" spans="1:21" ht="16.5" customHeight="1" x14ac:dyDescent="0.25">
      <c r="A1" s="84" t="s">
        <v>24</v>
      </c>
      <c r="B1" s="84"/>
      <c r="C1" s="84"/>
      <c r="D1" s="84"/>
      <c r="E1" s="84"/>
      <c r="F1" s="85" t="s">
        <v>0</v>
      </c>
      <c r="G1" s="85"/>
      <c r="H1" s="85"/>
      <c r="I1" s="85"/>
      <c r="J1" s="85"/>
      <c r="K1" s="85"/>
    </row>
    <row r="2" spans="1:21" ht="16.5" customHeight="1" x14ac:dyDescent="0.25">
      <c r="A2" s="86" t="s">
        <v>43</v>
      </c>
      <c r="B2" s="86"/>
      <c r="C2" s="86"/>
      <c r="D2" s="86"/>
      <c r="E2" s="86"/>
      <c r="F2" s="87" t="s">
        <v>59</v>
      </c>
      <c r="G2" s="87"/>
      <c r="H2" s="87"/>
      <c r="I2" s="87"/>
      <c r="J2" s="87"/>
      <c r="K2" s="87"/>
    </row>
    <row r="3" spans="1:21" ht="16.5" customHeight="1" x14ac:dyDescent="0.25">
      <c r="A3" s="88" t="s">
        <v>53</v>
      </c>
      <c r="B3" s="88"/>
      <c r="C3" s="88"/>
      <c r="D3" s="88"/>
      <c r="E3" s="88"/>
    </row>
    <row r="4" spans="1:21" ht="22.5" customHeight="1" x14ac:dyDescent="0.25">
      <c r="E4" s="11"/>
      <c r="F4" s="89" t="s">
        <v>54</v>
      </c>
      <c r="G4" s="89"/>
      <c r="H4" s="89"/>
      <c r="I4" s="89"/>
      <c r="J4" s="89"/>
      <c r="K4" s="89"/>
    </row>
    <row r="5" spans="1:21" ht="12.75" customHeight="1" x14ac:dyDescent="0.25"/>
    <row r="6" spans="1:21" ht="30" customHeight="1" x14ac:dyDescent="0.25">
      <c r="A6" s="74" t="s">
        <v>57</v>
      </c>
      <c r="B6" s="74"/>
      <c r="C6" s="74"/>
      <c r="D6" s="74"/>
      <c r="E6" s="74"/>
      <c r="F6" s="74"/>
      <c r="G6" s="74"/>
      <c r="H6" s="74"/>
      <c r="I6" s="74"/>
      <c r="J6" s="74"/>
      <c r="K6" s="74"/>
    </row>
    <row r="7" spans="1:21" ht="9.75" customHeight="1" x14ac:dyDescent="0.25"/>
    <row r="8" spans="1:21" s="10" customFormat="1" ht="74.25" customHeight="1" x14ac:dyDescent="0.25">
      <c r="A8" s="8" t="s">
        <v>42</v>
      </c>
      <c r="B8" s="12" t="s">
        <v>35</v>
      </c>
      <c r="C8" s="12" t="s">
        <v>26</v>
      </c>
      <c r="D8" s="28" t="s">
        <v>1</v>
      </c>
      <c r="E8" s="28" t="s">
        <v>40</v>
      </c>
      <c r="F8" s="28" t="s">
        <v>41</v>
      </c>
      <c r="G8" s="28"/>
      <c r="H8" s="23" t="s">
        <v>55</v>
      </c>
      <c r="I8" s="23" t="s">
        <v>56</v>
      </c>
      <c r="J8" s="24" t="s">
        <v>52</v>
      </c>
      <c r="K8" s="32" t="s">
        <v>51</v>
      </c>
    </row>
    <row r="9" spans="1:21" s="5" customFormat="1" ht="33.950000000000003" customHeight="1" x14ac:dyDescent="0.25">
      <c r="A9" s="75" t="s">
        <v>27</v>
      </c>
      <c r="B9" s="76"/>
      <c r="C9" s="76"/>
      <c r="D9" s="76"/>
      <c r="E9" s="76"/>
      <c r="F9" s="76"/>
      <c r="G9" s="76"/>
      <c r="H9" s="76"/>
      <c r="I9" s="76"/>
      <c r="J9" s="76"/>
      <c r="K9" s="77"/>
    </row>
    <row r="10" spans="1:21" s="4" customFormat="1" ht="44.25" customHeight="1" x14ac:dyDescent="0.25">
      <c r="A10" s="18">
        <v>1</v>
      </c>
      <c r="B10" s="18">
        <v>5480205</v>
      </c>
      <c r="C10" s="18">
        <v>6480205</v>
      </c>
      <c r="D10" s="33" t="s">
        <v>38</v>
      </c>
      <c r="E10" s="18">
        <v>50</v>
      </c>
      <c r="F10" s="18">
        <v>1</v>
      </c>
      <c r="G10" s="18" t="s">
        <v>36</v>
      </c>
      <c r="H10" s="18">
        <v>1</v>
      </c>
      <c r="I10" s="18">
        <v>25</v>
      </c>
      <c r="J10" s="18">
        <v>1</v>
      </c>
      <c r="K10" s="18"/>
    </row>
    <row r="11" spans="1:21" s="4" customFormat="1" ht="33" customHeight="1" x14ac:dyDescent="0.25">
      <c r="A11" s="18">
        <v>2</v>
      </c>
      <c r="B11" s="18">
        <v>5480214</v>
      </c>
      <c r="C11" s="18">
        <v>6480214</v>
      </c>
      <c r="D11" s="33" t="s">
        <v>3</v>
      </c>
      <c r="E11" s="18">
        <v>50</v>
      </c>
      <c r="F11" s="18">
        <v>1</v>
      </c>
      <c r="G11" s="18" t="s">
        <v>36</v>
      </c>
      <c r="H11" s="18">
        <v>1</v>
      </c>
      <c r="I11" s="18">
        <v>14</v>
      </c>
      <c r="J11" s="18"/>
      <c r="K11" s="18"/>
    </row>
    <row r="12" spans="1:21" s="4" customFormat="1" ht="43.5" customHeight="1" x14ac:dyDescent="0.25">
      <c r="A12" s="18">
        <v>3</v>
      </c>
      <c r="B12" s="18">
        <v>5480105</v>
      </c>
      <c r="C12" s="18">
        <v>6480105</v>
      </c>
      <c r="D12" s="34" t="s">
        <v>39</v>
      </c>
      <c r="E12" s="18">
        <v>50</v>
      </c>
      <c r="F12" s="18">
        <v>1</v>
      </c>
      <c r="G12" s="18" t="s">
        <v>36</v>
      </c>
      <c r="H12" s="18">
        <v>1</v>
      </c>
      <c r="I12" s="18">
        <v>52</v>
      </c>
      <c r="J12" s="18">
        <v>1</v>
      </c>
      <c r="K12" s="18"/>
    </row>
    <row r="13" spans="1:21" s="4" customFormat="1" ht="33" customHeight="1" x14ac:dyDescent="0.25">
      <c r="A13" s="18">
        <v>4</v>
      </c>
      <c r="B13" s="18">
        <v>5480207</v>
      </c>
      <c r="C13" s="18">
        <v>6480207</v>
      </c>
      <c r="D13" s="34" t="s">
        <v>37</v>
      </c>
      <c r="E13" s="18">
        <v>100</v>
      </c>
      <c r="F13" s="18">
        <v>2</v>
      </c>
      <c r="G13" s="18" t="s">
        <v>36</v>
      </c>
      <c r="H13" s="18">
        <v>2</v>
      </c>
      <c r="I13" s="18">
        <v>70</v>
      </c>
      <c r="J13" s="18">
        <v>2</v>
      </c>
      <c r="K13" s="18"/>
    </row>
    <row r="14" spans="1:21" s="4" customFormat="1" ht="33" customHeight="1" x14ac:dyDescent="0.25">
      <c r="A14" s="18">
        <v>5</v>
      </c>
      <c r="B14" s="18">
        <v>5480216</v>
      </c>
      <c r="C14" s="18">
        <v>6480216</v>
      </c>
      <c r="D14" s="33" t="s">
        <v>4</v>
      </c>
      <c r="E14" s="18">
        <v>50</v>
      </c>
      <c r="F14" s="18">
        <v>1</v>
      </c>
      <c r="G14" s="18" t="s">
        <v>36</v>
      </c>
      <c r="H14" s="18">
        <v>1</v>
      </c>
      <c r="I14" s="18">
        <v>11</v>
      </c>
      <c r="J14" s="18"/>
      <c r="K14" s="18"/>
      <c r="L14" s="15"/>
      <c r="M14" s="15"/>
      <c r="N14" s="15"/>
      <c r="O14" s="15"/>
      <c r="P14" s="15"/>
      <c r="Q14" s="15"/>
      <c r="R14" s="15"/>
      <c r="S14" s="15"/>
      <c r="T14" s="15"/>
      <c r="U14" s="15"/>
    </row>
    <row r="15" spans="1:21" s="4" customFormat="1" ht="33" customHeight="1" x14ac:dyDescent="0.25">
      <c r="A15" s="51">
        <v>6</v>
      </c>
      <c r="B15" s="51">
        <v>5480209</v>
      </c>
      <c r="C15" s="51">
        <v>6480209</v>
      </c>
      <c r="D15" s="52" t="s">
        <v>2</v>
      </c>
      <c r="E15" s="51">
        <v>100</v>
      </c>
      <c r="F15" s="51">
        <v>2</v>
      </c>
      <c r="G15" s="51"/>
      <c r="H15" s="51">
        <v>2</v>
      </c>
      <c r="I15" s="51">
        <v>44</v>
      </c>
      <c r="J15" s="51">
        <v>1</v>
      </c>
      <c r="K15" s="51"/>
      <c r="L15" s="30"/>
      <c r="M15" s="30"/>
      <c r="N15" s="30"/>
      <c r="O15" s="30"/>
      <c r="P15" s="30"/>
      <c r="Q15" s="30"/>
      <c r="R15" s="30"/>
      <c r="S15" s="30"/>
      <c r="T15" s="30"/>
      <c r="U15" s="30"/>
    </row>
    <row r="16" spans="1:21" s="14" customFormat="1" ht="33" customHeight="1" x14ac:dyDescent="0.25">
      <c r="A16" s="19">
        <v>7</v>
      </c>
      <c r="B16" s="19"/>
      <c r="C16" s="19"/>
      <c r="D16" s="35" t="s">
        <v>46</v>
      </c>
      <c r="E16" s="19">
        <v>50</v>
      </c>
      <c r="F16" s="19">
        <v>1</v>
      </c>
      <c r="G16" s="19"/>
      <c r="H16" s="19">
        <v>1</v>
      </c>
      <c r="I16" s="19">
        <v>38</v>
      </c>
      <c r="J16" s="19">
        <v>1</v>
      </c>
      <c r="K16" s="19"/>
      <c r="L16" s="13"/>
      <c r="M16" s="13"/>
      <c r="N16" s="13"/>
      <c r="O16" s="13"/>
      <c r="P16" s="13"/>
      <c r="Q16" s="13"/>
      <c r="R16" s="13"/>
      <c r="S16" s="13"/>
      <c r="T16" s="13"/>
      <c r="U16" s="13"/>
    </row>
    <row r="17" spans="1:85" s="14" customFormat="1" ht="33" customHeight="1" x14ac:dyDescent="0.25">
      <c r="A17" s="19">
        <v>8</v>
      </c>
      <c r="B17" s="19"/>
      <c r="C17" s="19"/>
      <c r="D17" s="35" t="s">
        <v>47</v>
      </c>
      <c r="E17" s="19">
        <v>50</v>
      </c>
      <c r="F17" s="19">
        <v>1</v>
      </c>
      <c r="G17" s="19" t="s">
        <v>36</v>
      </c>
      <c r="H17" s="19">
        <v>1</v>
      </c>
      <c r="I17" s="19">
        <v>11</v>
      </c>
      <c r="J17" s="19"/>
      <c r="K17" s="19"/>
    </row>
    <row r="18" spans="1:85" s="7" customFormat="1" ht="33" customHeight="1" x14ac:dyDescent="0.25">
      <c r="A18" s="20"/>
      <c r="B18" s="20"/>
      <c r="C18" s="20">
        <f t="shared" ref="C18:F18" si="0">SUM(C10:C17)</f>
        <v>38881156</v>
      </c>
      <c r="D18" s="20"/>
      <c r="E18" s="20">
        <f t="shared" si="0"/>
        <v>500</v>
      </c>
      <c r="F18" s="20">
        <f t="shared" si="0"/>
        <v>10</v>
      </c>
      <c r="G18" s="20"/>
      <c r="H18" s="20">
        <f t="shared" ref="H18:J18" si="1">SUM(H10:H17)</f>
        <v>10</v>
      </c>
      <c r="I18" s="20">
        <f t="shared" si="1"/>
        <v>265</v>
      </c>
      <c r="J18" s="20">
        <f t="shared" si="1"/>
        <v>6</v>
      </c>
      <c r="K18" s="20"/>
    </row>
    <row r="19" spans="1:85" s="5" customFormat="1" ht="28.5" customHeight="1" x14ac:dyDescent="0.25">
      <c r="A19" s="71" t="s">
        <v>28</v>
      </c>
      <c r="B19" s="72"/>
      <c r="C19" s="72"/>
      <c r="D19" s="72"/>
      <c r="E19" s="72"/>
      <c r="F19" s="72"/>
      <c r="G19" s="72"/>
      <c r="H19" s="72"/>
      <c r="I19" s="72"/>
      <c r="J19" s="72"/>
      <c r="K19" s="73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</row>
    <row r="20" spans="1:85" s="6" customFormat="1" ht="28.5" customHeight="1" x14ac:dyDescent="0.25">
      <c r="A20" s="19">
        <v>1</v>
      </c>
      <c r="B20" s="19">
        <v>5220206</v>
      </c>
      <c r="C20" s="19">
        <v>6220206</v>
      </c>
      <c r="D20" s="35" t="s">
        <v>5</v>
      </c>
      <c r="E20" s="19">
        <v>100</v>
      </c>
      <c r="F20" s="19">
        <v>2</v>
      </c>
      <c r="G20" s="19" t="s">
        <v>36</v>
      </c>
      <c r="H20" s="19">
        <v>2</v>
      </c>
      <c r="I20" s="19">
        <v>45</v>
      </c>
      <c r="J20" s="19">
        <v>1</v>
      </c>
      <c r="K20" s="19"/>
    </row>
    <row r="21" spans="1:85" s="6" customFormat="1" ht="22.5" customHeight="1" x14ac:dyDescent="0.25">
      <c r="A21" s="36"/>
      <c r="B21" s="37"/>
      <c r="C21" s="37"/>
      <c r="D21" s="38"/>
      <c r="E21" s="19">
        <f>SUM(E20)</f>
        <v>100</v>
      </c>
      <c r="F21" s="19">
        <f t="shared" ref="F21:I21" si="2">SUM(F20)</f>
        <v>2</v>
      </c>
      <c r="G21" s="19">
        <f t="shared" si="2"/>
        <v>0</v>
      </c>
      <c r="H21" s="19">
        <f t="shared" si="2"/>
        <v>2</v>
      </c>
      <c r="I21" s="19">
        <f t="shared" si="2"/>
        <v>45</v>
      </c>
      <c r="J21" s="20">
        <v>1</v>
      </c>
      <c r="K21" s="39"/>
    </row>
    <row r="22" spans="1:85" s="6" customFormat="1" ht="28.5" customHeight="1" x14ac:dyDescent="0.25">
      <c r="A22" s="40" t="s">
        <v>49</v>
      </c>
      <c r="B22" s="41"/>
      <c r="C22" s="38"/>
      <c r="D22" s="38"/>
      <c r="E22" s="38"/>
      <c r="F22" s="38"/>
      <c r="G22" s="19"/>
      <c r="H22" s="41"/>
      <c r="I22" s="41"/>
      <c r="J22" s="41"/>
      <c r="K22" s="42"/>
    </row>
    <row r="23" spans="1:85" s="14" customFormat="1" ht="23.25" customHeight="1" x14ac:dyDescent="0.25">
      <c r="A23" s="19">
        <v>1</v>
      </c>
      <c r="B23" s="19">
        <v>5220206</v>
      </c>
      <c r="C23" s="19">
        <v>6220206</v>
      </c>
      <c r="D23" s="35" t="s">
        <v>44</v>
      </c>
      <c r="E23" s="19">
        <v>50</v>
      </c>
      <c r="F23" s="19">
        <v>1</v>
      </c>
      <c r="G23" s="19" t="s">
        <v>36</v>
      </c>
      <c r="H23" s="19">
        <v>1</v>
      </c>
      <c r="I23" s="20">
        <v>50</v>
      </c>
      <c r="J23" s="20">
        <v>1</v>
      </c>
      <c r="K23" s="19"/>
    </row>
    <row r="24" spans="1:85" s="5" customFormat="1" ht="27" customHeight="1" x14ac:dyDescent="0.25">
      <c r="A24" s="71" t="s">
        <v>29</v>
      </c>
      <c r="B24" s="72"/>
      <c r="C24" s="72"/>
      <c r="D24" s="72"/>
      <c r="E24" s="72"/>
      <c r="F24" s="72"/>
      <c r="G24" s="72"/>
      <c r="H24" s="72"/>
      <c r="I24" s="72"/>
      <c r="J24" s="72"/>
      <c r="K24" s="73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</row>
    <row r="25" spans="1:85" s="6" customFormat="1" ht="24.75" customHeight="1" x14ac:dyDescent="0.25">
      <c r="A25" s="19">
        <v>1</v>
      </c>
      <c r="B25" s="19">
        <v>5340201</v>
      </c>
      <c r="C25" s="19">
        <v>6340201</v>
      </c>
      <c r="D25" s="35" t="s">
        <v>6</v>
      </c>
      <c r="E25" s="19">
        <v>50</v>
      </c>
      <c r="F25" s="19">
        <v>1</v>
      </c>
      <c r="G25" s="20" t="s">
        <v>36</v>
      </c>
      <c r="H25" s="19">
        <v>1</v>
      </c>
      <c r="I25" s="19">
        <v>8</v>
      </c>
      <c r="J25" s="19"/>
      <c r="K25" s="19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</row>
    <row r="26" spans="1:85" s="6" customFormat="1" ht="23.25" customHeight="1" x14ac:dyDescent="0.25">
      <c r="A26" s="19">
        <v>2</v>
      </c>
      <c r="B26" s="19">
        <v>5340302</v>
      </c>
      <c r="C26" s="19">
        <v>6340302</v>
      </c>
      <c r="D26" s="35" t="s">
        <v>7</v>
      </c>
      <c r="E26" s="19">
        <v>50</v>
      </c>
      <c r="F26" s="19">
        <v>1</v>
      </c>
      <c r="G26" s="20" t="s">
        <v>36</v>
      </c>
      <c r="H26" s="19">
        <v>1</v>
      </c>
      <c r="I26" s="19">
        <v>55</v>
      </c>
      <c r="J26" s="19">
        <v>1</v>
      </c>
      <c r="K26" s="19"/>
    </row>
    <row r="27" spans="1:85" s="6" customFormat="1" ht="27" customHeight="1" x14ac:dyDescent="0.25">
      <c r="A27" s="19">
        <v>3</v>
      </c>
      <c r="B27" s="19">
        <v>5340417</v>
      </c>
      <c r="C27" s="19">
        <v>6340417</v>
      </c>
      <c r="D27" s="43" t="s">
        <v>8</v>
      </c>
      <c r="E27" s="19">
        <v>50</v>
      </c>
      <c r="F27" s="19">
        <v>1</v>
      </c>
      <c r="G27" s="20"/>
      <c r="H27" s="19">
        <v>1</v>
      </c>
      <c r="I27" s="19">
        <v>46</v>
      </c>
      <c r="J27" s="19">
        <v>1</v>
      </c>
      <c r="K27" s="19"/>
    </row>
    <row r="28" spans="1:85" s="14" customFormat="1" ht="24.75" customHeight="1" x14ac:dyDescent="0.25">
      <c r="A28" s="19">
        <v>4</v>
      </c>
      <c r="B28" s="19"/>
      <c r="C28" s="19"/>
      <c r="D28" s="43" t="s">
        <v>48</v>
      </c>
      <c r="E28" s="19">
        <v>50</v>
      </c>
      <c r="F28" s="19">
        <v>1</v>
      </c>
      <c r="G28" s="20" t="s">
        <v>36</v>
      </c>
      <c r="H28" s="19">
        <v>1</v>
      </c>
      <c r="I28" s="19">
        <v>2</v>
      </c>
      <c r="J28" s="19"/>
      <c r="K28" s="19"/>
    </row>
    <row r="29" spans="1:85" s="6" customFormat="1" ht="25.5" customHeight="1" x14ac:dyDescent="0.25">
      <c r="A29" s="19"/>
      <c r="B29" s="19"/>
      <c r="C29" s="20">
        <f t="shared" ref="C29:F29" si="3">SUM(C25:C28)</f>
        <v>19020920</v>
      </c>
      <c r="D29" s="20"/>
      <c r="E29" s="20">
        <f t="shared" si="3"/>
        <v>200</v>
      </c>
      <c r="F29" s="20">
        <f t="shared" si="3"/>
        <v>4</v>
      </c>
      <c r="G29" s="19"/>
      <c r="H29" s="20">
        <f t="shared" ref="H29:J29" si="4">SUM(H25:H28)</f>
        <v>4</v>
      </c>
      <c r="I29" s="20">
        <f t="shared" si="4"/>
        <v>111</v>
      </c>
      <c r="J29" s="20">
        <f t="shared" si="4"/>
        <v>2</v>
      </c>
      <c r="K29" s="20"/>
    </row>
    <row r="30" spans="1:85" s="5" customFormat="1" ht="27.75" customHeight="1" x14ac:dyDescent="0.25">
      <c r="A30" s="78" t="s">
        <v>30</v>
      </c>
      <c r="B30" s="79"/>
      <c r="C30" s="79"/>
      <c r="D30" s="79"/>
      <c r="E30" s="79"/>
      <c r="F30" s="79"/>
      <c r="G30" s="79"/>
      <c r="H30" s="79"/>
      <c r="I30" s="79"/>
      <c r="J30" s="79"/>
      <c r="K30" s="80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</row>
    <row r="31" spans="1:85" s="6" customFormat="1" ht="28.5" customHeight="1" x14ac:dyDescent="0.25">
      <c r="A31" s="51">
        <v>1</v>
      </c>
      <c r="B31" s="51">
        <v>5510201</v>
      </c>
      <c r="C31" s="51">
        <v>6510201</v>
      </c>
      <c r="D31" s="52" t="s">
        <v>9</v>
      </c>
      <c r="E31" s="51">
        <v>450</v>
      </c>
      <c r="F31" s="51">
        <v>9</v>
      </c>
      <c r="G31" s="51" t="s">
        <v>36</v>
      </c>
      <c r="H31" s="51">
        <v>9</v>
      </c>
      <c r="I31" s="51">
        <v>441</v>
      </c>
      <c r="J31" s="53">
        <v>8</v>
      </c>
      <c r="K31" s="51"/>
    </row>
    <row r="32" spans="1:85" s="6" customFormat="1" ht="36" customHeight="1" x14ac:dyDescent="0.25">
      <c r="A32" s="19">
        <v>2</v>
      </c>
      <c r="B32" s="19">
        <v>5510212</v>
      </c>
      <c r="C32" s="19">
        <v>6510212</v>
      </c>
      <c r="D32" s="35" t="s">
        <v>10</v>
      </c>
      <c r="E32" s="19">
        <v>150</v>
      </c>
      <c r="F32" s="19">
        <v>3</v>
      </c>
      <c r="G32" s="19" t="s">
        <v>36</v>
      </c>
      <c r="H32" s="19">
        <v>3</v>
      </c>
      <c r="I32" s="19">
        <v>65</v>
      </c>
      <c r="J32" s="21">
        <v>1</v>
      </c>
      <c r="K32" s="22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</row>
    <row r="33" spans="1:85" s="6" customFormat="1" ht="33" customHeight="1" x14ac:dyDescent="0.25">
      <c r="A33" s="19">
        <v>3</v>
      </c>
      <c r="B33" s="19">
        <v>5520155</v>
      </c>
      <c r="C33" s="19">
        <v>6520155</v>
      </c>
      <c r="D33" s="43" t="s">
        <v>12</v>
      </c>
      <c r="E33" s="19">
        <v>100</v>
      </c>
      <c r="F33" s="19">
        <v>2</v>
      </c>
      <c r="G33" s="19" t="s">
        <v>36</v>
      </c>
      <c r="H33" s="19">
        <v>2</v>
      </c>
      <c r="I33" s="19">
        <v>32</v>
      </c>
      <c r="J33" s="21">
        <v>1</v>
      </c>
      <c r="K33" s="22"/>
    </row>
    <row r="34" spans="1:85" s="6" customFormat="1" ht="33" customHeight="1" x14ac:dyDescent="0.25">
      <c r="A34" s="19">
        <v>4</v>
      </c>
      <c r="B34" s="19">
        <v>5520121</v>
      </c>
      <c r="C34" s="19">
        <v>6520121</v>
      </c>
      <c r="D34" s="35" t="s">
        <v>11</v>
      </c>
      <c r="E34" s="19">
        <v>50</v>
      </c>
      <c r="F34" s="19">
        <v>1</v>
      </c>
      <c r="G34" s="19" t="s">
        <v>36</v>
      </c>
      <c r="H34" s="19">
        <v>1</v>
      </c>
      <c r="I34" s="19">
        <v>35</v>
      </c>
      <c r="J34" s="21">
        <v>1</v>
      </c>
      <c r="K34" s="22"/>
    </row>
    <row r="35" spans="1:85" s="6" customFormat="1" ht="26.25" customHeight="1" x14ac:dyDescent="0.25">
      <c r="A35" s="19"/>
      <c r="B35" s="19"/>
      <c r="C35" s="20">
        <f>SUM(C31:C34)</f>
        <v>26060689</v>
      </c>
      <c r="D35" s="20"/>
      <c r="E35" s="20">
        <f>SUM(E31:E34)</f>
        <v>750</v>
      </c>
      <c r="F35" s="20">
        <f>SUM(F31:F34)</f>
        <v>15</v>
      </c>
      <c r="G35" s="19"/>
      <c r="H35" s="20">
        <f>SUM(H31:H34)</f>
        <v>15</v>
      </c>
      <c r="I35" s="20">
        <f>SUM(I31:I34)</f>
        <v>573</v>
      </c>
      <c r="J35" s="20">
        <f>SUM(J31:J34)</f>
        <v>11</v>
      </c>
      <c r="K35" s="20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</row>
    <row r="36" spans="1:85" s="5" customFormat="1" ht="29.25" customHeight="1" x14ac:dyDescent="0.25">
      <c r="A36" s="81" t="s">
        <v>31</v>
      </c>
      <c r="B36" s="82"/>
      <c r="C36" s="82"/>
      <c r="D36" s="82"/>
      <c r="E36" s="82"/>
      <c r="F36" s="82"/>
      <c r="G36" s="82"/>
      <c r="H36" s="82"/>
      <c r="I36" s="82"/>
      <c r="J36" s="82"/>
      <c r="K36" s="83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  <c r="BM36" s="6"/>
      <c r="BN36" s="6"/>
      <c r="BO36" s="6"/>
      <c r="BP36" s="6"/>
      <c r="BQ36" s="6"/>
      <c r="BR36" s="6"/>
      <c r="BS36" s="6"/>
      <c r="BT36" s="6"/>
      <c r="BU36" s="6"/>
      <c r="BV36" s="6"/>
      <c r="BW36" s="6"/>
      <c r="BX36" s="6"/>
      <c r="BY36" s="6"/>
      <c r="BZ36" s="6"/>
      <c r="CA36" s="6"/>
      <c r="CB36" s="6"/>
      <c r="CC36" s="6"/>
      <c r="CD36" s="6"/>
      <c r="CE36" s="6"/>
      <c r="CF36" s="6"/>
      <c r="CG36" s="6"/>
    </row>
    <row r="37" spans="1:85" s="6" customFormat="1" ht="24" customHeight="1" x14ac:dyDescent="0.25">
      <c r="A37" s="51">
        <v>1</v>
      </c>
      <c r="B37" s="51">
        <v>5510216</v>
      </c>
      <c r="C37" s="51">
        <v>6510216</v>
      </c>
      <c r="D37" s="52" t="s">
        <v>13</v>
      </c>
      <c r="E37" s="51">
        <v>900</v>
      </c>
      <c r="F37" s="51">
        <v>16</v>
      </c>
      <c r="G37" s="51" t="s">
        <v>36</v>
      </c>
      <c r="H37" s="51">
        <v>19</v>
      </c>
      <c r="I37" s="51">
        <v>1092</v>
      </c>
      <c r="J37" s="51">
        <v>19</v>
      </c>
      <c r="K37" s="51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</row>
    <row r="38" spans="1:85" s="6" customFormat="1" ht="23.25" customHeight="1" x14ac:dyDescent="0.25">
      <c r="A38" s="19"/>
      <c r="B38" s="19"/>
      <c r="C38" s="20">
        <f>SUM(C37:C37)</f>
        <v>6510216</v>
      </c>
      <c r="D38" s="20"/>
      <c r="E38" s="20">
        <f>SUM(E37:E37)</f>
        <v>900</v>
      </c>
      <c r="F38" s="20">
        <f>SUM(F37:F37)</f>
        <v>16</v>
      </c>
      <c r="G38" s="19"/>
      <c r="H38" s="20">
        <f>SUM(H37)</f>
        <v>19</v>
      </c>
      <c r="I38" s="20">
        <f t="shared" ref="I38:J38" si="5">SUM(I37)</f>
        <v>1092</v>
      </c>
      <c r="J38" s="20">
        <f t="shared" si="5"/>
        <v>19</v>
      </c>
      <c r="K38" s="20"/>
    </row>
    <row r="39" spans="1:85" s="5" customFormat="1" ht="33" customHeight="1" x14ac:dyDescent="0.25">
      <c r="A39" s="65" t="s">
        <v>32</v>
      </c>
      <c r="B39" s="66"/>
      <c r="C39" s="66"/>
      <c r="D39" s="66"/>
      <c r="E39" s="66"/>
      <c r="F39" s="66"/>
      <c r="G39" s="66"/>
      <c r="H39" s="66"/>
      <c r="I39" s="66"/>
      <c r="J39" s="66"/>
      <c r="K39" s="67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</row>
    <row r="40" spans="1:85" s="6" customFormat="1" ht="29.25" customHeight="1" x14ac:dyDescent="0.25">
      <c r="A40" s="19">
        <v>1</v>
      </c>
      <c r="B40" s="19">
        <v>5510211</v>
      </c>
      <c r="C40" s="19">
        <v>6510211</v>
      </c>
      <c r="D40" s="35" t="s">
        <v>14</v>
      </c>
      <c r="E40" s="19">
        <v>100</v>
      </c>
      <c r="F40" s="19">
        <v>2</v>
      </c>
      <c r="G40" s="19" t="s">
        <v>36</v>
      </c>
      <c r="H40" s="19">
        <v>2</v>
      </c>
      <c r="I40" s="19">
        <v>55</v>
      </c>
      <c r="J40" s="44">
        <v>1</v>
      </c>
      <c r="K40" s="4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</row>
    <row r="41" spans="1:85" s="6" customFormat="1" ht="29.25" customHeight="1" x14ac:dyDescent="0.25">
      <c r="A41" s="19">
        <v>2</v>
      </c>
      <c r="B41" s="19">
        <v>5520205</v>
      </c>
      <c r="C41" s="19">
        <v>6520205</v>
      </c>
      <c r="D41" s="43" t="s">
        <v>16</v>
      </c>
      <c r="E41" s="19">
        <v>100</v>
      </c>
      <c r="F41" s="19">
        <v>2</v>
      </c>
      <c r="G41" s="19" t="s">
        <v>36</v>
      </c>
      <c r="H41" s="19">
        <v>2</v>
      </c>
      <c r="I41" s="19">
        <v>73</v>
      </c>
      <c r="J41" s="44">
        <v>2</v>
      </c>
      <c r="K41" s="46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</row>
    <row r="42" spans="1:85" s="6" customFormat="1" ht="24.75" customHeight="1" x14ac:dyDescent="0.25">
      <c r="A42" s="19">
        <v>3</v>
      </c>
      <c r="B42" s="19">
        <v>5520255</v>
      </c>
      <c r="C42" s="19">
        <v>6520255</v>
      </c>
      <c r="D42" s="43" t="s">
        <v>17</v>
      </c>
      <c r="E42" s="19">
        <v>100</v>
      </c>
      <c r="F42" s="19">
        <v>2</v>
      </c>
      <c r="G42" s="19" t="s">
        <v>36</v>
      </c>
      <c r="H42" s="19">
        <v>3</v>
      </c>
      <c r="I42" s="19">
        <v>140</v>
      </c>
      <c r="J42" s="44">
        <v>3</v>
      </c>
      <c r="K42" s="46"/>
    </row>
    <row r="43" spans="1:85" s="6" customFormat="1" ht="25.5" customHeight="1" x14ac:dyDescent="0.25">
      <c r="A43" s="19">
        <v>4</v>
      </c>
      <c r="B43" s="19">
        <v>5520114</v>
      </c>
      <c r="C43" s="19">
        <v>6520114</v>
      </c>
      <c r="D43" s="35" t="s">
        <v>15</v>
      </c>
      <c r="E43" s="19">
        <v>50</v>
      </c>
      <c r="F43" s="19">
        <v>1</v>
      </c>
      <c r="G43" s="19" t="s">
        <v>36</v>
      </c>
      <c r="H43" s="19">
        <v>1</v>
      </c>
      <c r="I43" s="19">
        <v>14</v>
      </c>
      <c r="J43" s="44"/>
      <c r="K43" s="46"/>
    </row>
    <row r="44" spans="1:85" s="6" customFormat="1" ht="29.25" customHeight="1" x14ac:dyDescent="0.25">
      <c r="A44" s="19"/>
      <c r="B44" s="19"/>
      <c r="C44" s="20">
        <f t="shared" ref="C44:F44" si="6">SUM(C40:C43)</f>
        <v>26070785</v>
      </c>
      <c r="D44" s="20"/>
      <c r="E44" s="20">
        <f t="shared" si="6"/>
        <v>350</v>
      </c>
      <c r="F44" s="20">
        <f t="shared" si="6"/>
        <v>7</v>
      </c>
      <c r="G44" s="19"/>
      <c r="H44" s="20">
        <f>SUM(H40:H43)</f>
        <v>8</v>
      </c>
      <c r="I44" s="20">
        <f>SUM(I40:I43)</f>
        <v>282</v>
      </c>
      <c r="J44" s="20">
        <f>SUM(J40:J43)</f>
        <v>6</v>
      </c>
      <c r="K44" s="46"/>
    </row>
    <row r="45" spans="1:85" s="5" customFormat="1" ht="27.75" customHeight="1" x14ac:dyDescent="0.25">
      <c r="A45" s="68" t="s">
        <v>33</v>
      </c>
      <c r="B45" s="69"/>
      <c r="C45" s="69"/>
      <c r="D45" s="69"/>
      <c r="E45" s="69"/>
      <c r="F45" s="69"/>
      <c r="G45" s="69"/>
      <c r="H45" s="69"/>
      <c r="I45" s="69"/>
      <c r="J45" s="69"/>
      <c r="K45" s="70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</row>
    <row r="46" spans="1:85" s="6" customFormat="1" ht="25.5" customHeight="1" x14ac:dyDescent="0.25">
      <c r="A46" s="51">
        <v>1</v>
      </c>
      <c r="B46" s="51">
        <v>5510303</v>
      </c>
      <c r="C46" s="51">
        <v>6510303</v>
      </c>
      <c r="D46" s="57" t="s">
        <v>18</v>
      </c>
      <c r="E46" s="51">
        <v>100</v>
      </c>
      <c r="F46" s="51">
        <v>2</v>
      </c>
      <c r="G46" s="51" t="s">
        <v>36</v>
      </c>
      <c r="H46" s="51">
        <v>3</v>
      </c>
      <c r="I46" s="51">
        <v>132</v>
      </c>
      <c r="J46" s="55">
        <v>3</v>
      </c>
      <c r="K46" s="56"/>
    </row>
    <row r="47" spans="1:85" s="6" customFormat="1" ht="36.75" customHeight="1" x14ac:dyDescent="0.25">
      <c r="A47" s="19">
        <v>2</v>
      </c>
      <c r="B47" s="19">
        <v>5510305</v>
      </c>
      <c r="C47" s="19">
        <v>6510305</v>
      </c>
      <c r="D47" s="43" t="s">
        <v>25</v>
      </c>
      <c r="E47" s="19">
        <v>50</v>
      </c>
      <c r="F47" s="19">
        <v>1</v>
      </c>
      <c r="G47" s="19" t="s">
        <v>36</v>
      </c>
      <c r="H47" s="19">
        <v>2</v>
      </c>
      <c r="I47" s="19">
        <v>80</v>
      </c>
      <c r="J47" s="44">
        <v>2</v>
      </c>
      <c r="K47" s="47"/>
    </row>
    <row r="48" spans="1:85" s="6" customFormat="1" ht="34.5" customHeight="1" x14ac:dyDescent="0.25">
      <c r="A48" s="19">
        <v>3</v>
      </c>
      <c r="B48" s="19">
        <v>5520217</v>
      </c>
      <c r="C48" s="19">
        <v>6520217</v>
      </c>
      <c r="D48" s="43" t="s">
        <v>19</v>
      </c>
      <c r="E48" s="19">
        <v>50</v>
      </c>
      <c r="F48" s="19">
        <v>1</v>
      </c>
      <c r="G48" s="19" t="s">
        <v>36</v>
      </c>
      <c r="H48" s="19">
        <v>1</v>
      </c>
      <c r="I48" s="19">
        <v>4</v>
      </c>
      <c r="J48" s="44"/>
      <c r="K48" s="47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</row>
    <row r="49" spans="1:85" s="6" customFormat="1" ht="37.5" customHeight="1" x14ac:dyDescent="0.25">
      <c r="A49" s="19">
        <v>4</v>
      </c>
      <c r="B49" s="19">
        <v>5520225</v>
      </c>
      <c r="C49" s="19">
        <v>6520225</v>
      </c>
      <c r="D49" s="35" t="s">
        <v>20</v>
      </c>
      <c r="E49" s="19">
        <v>50</v>
      </c>
      <c r="F49" s="19">
        <v>1</v>
      </c>
      <c r="G49" s="19" t="s">
        <v>36</v>
      </c>
      <c r="H49" s="19">
        <v>1</v>
      </c>
      <c r="I49" s="19">
        <v>18</v>
      </c>
      <c r="J49" s="44"/>
      <c r="K49" s="48"/>
    </row>
    <row r="50" spans="1:85" s="6" customFormat="1" ht="25.5" customHeight="1" x14ac:dyDescent="0.25">
      <c r="A50" s="51">
        <v>5</v>
      </c>
      <c r="B50" s="51">
        <v>5520227</v>
      </c>
      <c r="C50" s="51">
        <v>6520227</v>
      </c>
      <c r="D50" s="52" t="s">
        <v>21</v>
      </c>
      <c r="E50" s="51">
        <v>200</v>
      </c>
      <c r="F50" s="51">
        <v>4</v>
      </c>
      <c r="G50" s="51" t="s">
        <v>36</v>
      </c>
      <c r="H50" s="54">
        <v>4</v>
      </c>
      <c r="I50" s="54">
        <v>205</v>
      </c>
      <c r="J50" s="55">
        <v>4</v>
      </c>
      <c r="K50" s="56"/>
    </row>
    <row r="51" spans="1:85" s="14" customFormat="1" ht="25.5" customHeight="1" x14ac:dyDescent="0.25">
      <c r="A51" s="51">
        <v>6</v>
      </c>
      <c r="B51" s="51"/>
      <c r="C51" s="51"/>
      <c r="D51" s="52" t="s">
        <v>45</v>
      </c>
      <c r="E51" s="51">
        <v>50</v>
      </c>
      <c r="F51" s="51">
        <v>1</v>
      </c>
      <c r="G51" s="51"/>
      <c r="H51" s="51">
        <v>2</v>
      </c>
      <c r="I51" s="51">
        <v>85</v>
      </c>
      <c r="J51" s="55">
        <v>2</v>
      </c>
      <c r="K51" s="56"/>
    </row>
    <row r="52" spans="1:85" s="6" customFormat="1" ht="24" customHeight="1" x14ac:dyDescent="0.25">
      <c r="A52" s="19"/>
      <c r="B52" s="19"/>
      <c r="C52" s="20">
        <f>SUM(C46:C50)</f>
        <v>32581277</v>
      </c>
      <c r="D52" s="20"/>
      <c r="E52" s="20">
        <f>SUM(E46:E51)</f>
        <v>500</v>
      </c>
      <c r="F52" s="20">
        <f>SUM(F46:F51)</f>
        <v>10</v>
      </c>
      <c r="G52" s="19"/>
      <c r="H52" s="20">
        <f>SUM(H46:H51)</f>
        <v>13</v>
      </c>
      <c r="I52" s="20">
        <f>SUM(I46:I51)</f>
        <v>524</v>
      </c>
      <c r="J52" s="20">
        <f>SUM(J46:J51)</f>
        <v>11</v>
      </c>
      <c r="K52" s="20"/>
    </row>
    <row r="53" spans="1:85" s="5" customFormat="1" ht="33" customHeight="1" x14ac:dyDescent="0.25">
      <c r="A53" s="71" t="s">
        <v>34</v>
      </c>
      <c r="B53" s="72"/>
      <c r="C53" s="72"/>
      <c r="D53" s="72"/>
      <c r="E53" s="72"/>
      <c r="F53" s="72"/>
      <c r="G53" s="72"/>
      <c r="H53" s="72"/>
      <c r="I53" s="72"/>
      <c r="J53" s="72"/>
      <c r="K53" s="73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</row>
    <row r="54" spans="1:85" s="6" customFormat="1" ht="33" customHeight="1" x14ac:dyDescent="0.25">
      <c r="A54" s="19">
        <v>1</v>
      </c>
      <c r="B54" s="19">
        <v>5540204</v>
      </c>
      <c r="C54" s="19">
        <v>6540204</v>
      </c>
      <c r="D54" s="35" t="s">
        <v>50</v>
      </c>
      <c r="E54" s="19">
        <v>100</v>
      </c>
      <c r="F54" s="19">
        <v>2</v>
      </c>
      <c r="G54" s="19" t="s">
        <v>36</v>
      </c>
      <c r="H54" s="19">
        <v>2</v>
      </c>
      <c r="I54" s="19">
        <v>51</v>
      </c>
      <c r="J54" s="19">
        <v>1</v>
      </c>
      <c r="K54" s="1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</row>
    <row r="55" spans="1:85" s="6" customFormat="1" ht="33" customHeight="1" x14ac:dyDescent="0.25">
      <c r="A55" s="19">
        <v>2</v>
      </c>
      <c r="B55" s="19">
        <v>5540205</v>
      </c>
      <c r="C55" s="19">
        <v>6540205</v>
      </c>
      <c r="D55" s="35" t="s">
        <v>22</v>
      </c>
      <c r="E55" s="19">
        <v>50</v>
      </c>
      <c r="F55" s="19">
        <v>1</v>
      </c>
      <c r="G55" s="19" t="s">
        <v>36</v>
      </c>
      <c r="H55" s="19">
        <v>1</v>
      </c>
      <c r="I55" s="19">
        <v>4</v>
      </c>
      <c r="J55" s="19"/>
      <c r="K55" s="49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7"/>
      <c r="AL55" s="27"/>
      <c r="AM55" s="27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  <c r="BK55" s="9"/>
      <c r="BL55" s="9"/>
      <c r="BM55" s="9"/>
      <c r="BN55" s="9"/>
      <c r="BO55" s="9"/>
      <c r="BP55" s="9"/>
      <c r="BQ55" s="9"/>
      <c r="BR55" s="9"/>
      <c r="BS55" s="9"/>
      <c r="BT55" s="9"/>
      <c r="BU55" s="9"/>
      <c r="BV55" s="9"/>
      <c r="BW55" s="9"/>
      <c r="BX55" s="9"/>
      <c r="BY55" s="9"/>
      <c r="BZ55" s="9"/>
      <c r="CA55" s="9"/>
      <c r="CB55" s="9"/>
      <c r="CC55" s="9"/>
      <c r="CD55" s="9"/>
      <c r="CE55" s="9"/>
      <c r="CF55" s="9"/>
      <c r="CG55" s="9"/>
    </row>
    <row r="56" spans="1:85" s="6" customFormat="1" ht="33" customHeight="1" x14ac:dyDescent="0.25">
      <c r="A56" s="19">
        <v>3</v>
      </c>
      <c r="B56" s="19">
        <v>5540207</v>
      </c>
      <c r="C56" s="19">
        <v>6540207</v>
      </c>
      <c r="D56" s="35" t="s">
        <v>23</v>
      </c>
      <c r="E56" s="19">
        <v>50</v>
      </c>
      <c r="F56" s="19">
        <v>1</v>
      </c>
      <c r="G56" s="19"/>
      <c r="H56" s="22">
        <v>0</v>
      </c>
      <c r="I56" s="22"/>
      <c r="J56" s="22"/>
      <c r="K56" s="22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27"/>
      <c r="AK56" s="27"/>
      <c r="AL56" s="27"/>
      <c r="AM56" s="27"/>
      <c r="AN56" s="27"/>
      <c r="AO56" s="27"/>
      <c r="AP56" s="27"/>
      <c r="AQ56" s="27"/>
      <c r="AR56" s="27"/>
      <c r="AS56" s="27"/>
      <c r="AT56" s="27"/>
      <c r="AU56" s="27"/>
      <c r="AV56" s="27"/>
      <c r="AW56" s="27"/>
      <c r="AX56" s="27"/>
      <c r="AY56" s="27"/>
      <c r="AZ56" s="9"/>
      <c r="BA56" s="9"/>
      <c r="BB56" s="9"/>
      <c r="BC56" s="9"/>
      <c r="BD56" s="9"/>
      <c r="BE56" s="9"/>
      <c r="BF56" s="9"/>
      <c r="BG56" s="9"/>
      <c r="BH56" s="9"/>
      <c r="BI56" s="9"/>
      <c r="BJ56" s="9"/>
      <c r="BK56" s="9"/>
      <c r="BL56" s="9"/>
      <c r="BM56" s="9"/>
      <c r="BN56" s="9"/>
      <c r="BO56" s="9"/>
      <c r="BP56" s="9"/>
      <c r="BQ56" s="9"/>
      <c r="BR56" s="9"/>
      <c r="BS56" s="9"/>
      <c r="BT56" s="9"/>
      <c r="BU56" s="9"/>
      <c r="BV56" s="9"/>
      <c r="BW56" s="9"/>
      <c r="BX56" s="9"/>
      <c r="BY56" s="9"/>
      <c r="BZ56" s="9"/>
      <c r="CA56" s="9"/>
      <c r="CB56" s="9"/>
      <c r="CC56" s="9"/>
      <c r="CD56" s="9"/>
      <c r="CE56" s="9"/>
      <c r="CF56" s="9"/>
      <c r="CG56" s="9"/>
    </row>
    <row r="57" spans="1:85" s="6" customFormat="1" ht="33" customHeight="1" x14ac:dyDescent="0.25">
      <c r="A57" s="19"/>
      <c r="B57" s="19"/>
      <c r="C57" s="20">
        <f t="shared" ref="C57:J57" si="7">SUM(C53:C56)</f>
        <v>19620616</v>
      </c>
      <c r="D57" s="20"/>
      <c r="E57" s="20">
        <f t="shared" si="7"/>
        <v>200</v>
      </c>
      <c r="F57" s="20">
        <f t="shared" si="7"/>
        <v>4</v>
      </c>
      <c r="G57" s="20">
        <f t="shared" si="7"/>
        <v>0</v>
      </c>
      <c r="H57" s="20">
        <f t="shared" si="7"/>
        <v>3</v>
      </c>
      <c r="I57" s="20">
        <f t="shared" si="7"/>
        <v>55</v>
      </c>
      <c r="J57" s="20">
        <f t="shared" si="7"/>
        <v>1</v>
      </c>
      <c r="K57" s="20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/>
      <c r="AP57" s="27"/>
      <c r="AQ57" s="27"/>
      <c r="AR57" s="27"/>
      <c r="AS57" s="27"/>
      <c r="AT57" s="27"/>
      <c r="AU57" s="27"/>
      <c r="AV57" s="27"/>
      <c r="AW57" s="27"/>
      <c r="AX57" s="27"/>
      <c r="AY57" s="27"/>
      <c r="AZ57" s="27"/>
      <c r="BA57" s="27"/>
      <c r="BB57" s="27"/>
      <c r="BC57" s="27"/>
      <c r="BD57" s="27"/>
      <c r="BE57" s="27"/>
      <c r="BF57" s="27"/>
      <c r="BG57" s="27"/>
      <c r="BH57" s="27"/>
      <c r="BI57" s="27"/>
      <c r="BJ57" s="27"/>
      <c r="BK57" s="27"/>
      <c r="BL57" s="27"/>
      <c r="BM57" s="27"/>
      <c r="BN57" s="27"/>
      <c r="BO57" s="27"/>
      <c r="BP57" s="27"/>
      <c r="BQ57" s="27"/>
      <c r="BR57" s="27"/>
      <c r="BS57" s="27"/>
      <c r="BT57" s="27"/>
      <c r="BU57" s="27"/>
      <c r="BV57" s="27"/>
      <c r="BW57" s="27"/>
      <c r="BX57" s="27"/>
      <c r="BY57" s="27"/>
      <c r="BZ57" s="27"/>
      <c r="CA57" s="27"/>
      <c r="CB57" s="27"/>
      <c r="CC57" s="27"/>
      <c r="CD57" s="27"/>
      <c r="CE57" s="27"/>
      <c r="CF57" s="27"/>
      <c r="CG57" s="27"/>
    </row>
    <row r="58" spans="1:85" s="6" customFormat="1" ht="33" customHeight="1" x14ac:dyDescent="0.25">
      <c r="A58" s="16"/>
      <c r="B58" s="29">
        <v>5540207</v>
      </c>
      <c r="C58" s="8">
        <f>SUM(C18+C20+C29+C35+C38+C44+C52+C57)</f>
        <v>174965865</v>
      </c>
      <c r="D58" s="8" t="s">
        <v>58</v>
      </c>
      <c r="E58" s="26">
        <f>SUM(E18+E20+E23+E29+E35+E38+E44+E52+E57)</f>
        <v>3550</v>
      </c>
      <c r="F58" s="26">
        <f>SUM(F18+F20+F23+F29+F35+F38+F44+F52+F57)</f>
        <v>69</v>
      </c>
      <c r="G58" s="50" t="s">
        <v>36</v>
      </c>
      <c r="H58" s="26">
        <f>SUM(H18+H20+H23+H29+H35+H38+H44+H52+H57)</f>
        <v>75</v>
      </c>
      <c r="I58" s="26">
        <f>SUM(I18+I20+I23+I29+I35+I38+I44+I52+I57)</f>
        <v>2997</v>
      </c>
      <c r="J58" s="26">
        <f>SUM(J18+J20+J23+J29+J35+J38+J44+J52+J57)</f>
        <v>58</v>
      </c>
      <c r="K58" s="8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/>
      <c r="AP58" s="27"/>
      <c r="AQ58" s="27"/>
      <c r="AR58" s="27"/>
      <c r="AS58" s="27"/>
      <c r="AT58" s="27"/>
      <c r="AU58" s="27"/>
      <c r="AV58" s="27"/>
      <c r="AW58" s="27"/>
      <c r="AX58" s="27"/>
      <c r="AY58" s="27"/>
      <c r="AZ58" s="27"/>
      <c r="BA58" s="27"/>
      <c r="BB58" s="27"/>
      <c r="BC58" s="27"/>
      <c r="BD58" s="27"/>
      <c r="BE58" s="27"/>
      <c r="BF58" s="27"/>
      <c r="BG58" s="27"/>
      <c r="BH58" s="27"/>
      <c r="BI58" s="27"/>
      <c r="BJ58" s="27"/>
      <c r="BK58" s="27"/>
      <c r="BL58" s="27"/>
      <c r="BM58" s="27"/>
      <c r="BN58" s="27"/>
      <c r="BO58" s="27"/>
      <c r="BP58" s="27"/>
      <c r="BQ58" s="27"/>
      <c r="BR58" s="27"/>
      <c r="BS58" s="27"/>
      <c r="BT58" s="27"/>
      <c r="BU58" s="27"/>
      <c r="BV58" s="27"/>
      <c r="BW58" s="27"/>
      <c r="BX58" s="27"/>
      <c r="BY58" s="27"/>
      <c r="BZ58" s="27"/>
      <c r="CA58" s="27"/>
      <c r="CB58" s="27"/>
      <c r="CC58" s="27"/>
      <c r="CD58" s="27"/>
      <c r="CE58" s="27"/>
      <c r="CF58" s="27"/>
      <c r="CG58" s="27"/>
    </row>
  </sheetData>
  <mergeCells count="15">
    <mergeCell ref="A1:E1"/>
    <mergeCell ref="A2:E2"/>
    <mergeCell ref="A3:E3"/>
    <mergeCell ref="F1:K1"/>
    <mergeCell ref="F2:K2"/>
    <mergeCell ref="A53:K53"/>
    <mergeCell ref="F4:K4"/>
    <mergeCell ref="A6:K6"/>
    <mergeCell ref="A9:K9"/>
    <mergeCell ref="A19:K19"/>
    <mergeCell ref="A24:K24"/>
    <mergeCell ref="A30:K30"/>
    <mergeCell ref="A36:K36"/>
    <mergeCell ref="A39:K39"/>
    <mergeCell ref="A45:K45"/>
  </mergeCells>
  <pageMargins left="0.25" right="0" top="0.3" bottom="0.4" header="0" footer="0.25"/>
  <pageSetup paperSize="9" orientation="portrait" r:id="rId1"/>
  <headerFooter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Solop 18C1 04.9.2018 (3)</vt:lpstr>
      <vt:lpstr>Solop 18C1 23.8.2018 (2)</vt:lpstr>
      <vt:lpstr>Solop 18C1 20.8.2018</vt:lpstr>
      <vt:lpstr>Solop 18C1 (2)</vt:lpstr>
      <vt:lpstr>'Solop 18C1 (2)'!Print_Titles</vt:lpstr>
      <vt:lpstr>'Solop 18C1 04.9.2018 (3)'!Print_Titles</vt:lpstr>
      <vt:lpstr>'Solop 18C1 20.8.2018'!Print_Titles</vt:lpstr>
      <vt:lpstr>'Solop 18C1 23.8.2018 (2)'!Print_Titles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THUY-DT</cp:lastModifiedBy>
  <cp:lastPrinted>2018-08-20T01:08:39Z</cp:lastPrinted>
  <dcterms:created xsi:type="dcterms:W3CDTF">2017-03-23T07:53:44Z</dcterms:created>
  <dcterms:modified xsi:type="dcterms:W3CDTF">2018-09-04T05:53:56Z</dcterms:modified>
</cp:coreProperties>
</file>